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5895" windowWidth="14460" windowHeight="5925" tabRatio="811" activeTab="0"/>
  </bookViews>
  <sheets>
    <sheet name="Раздел_1" sheetId="1" r:id="rId1"/>
    <sheet name="Архангельская ТЭЦ " sheetId="2" r:id="rId2"/>
    <sheet name="Северодвинская ТЭЦ-1" sheetId="3" r:id="rId3"/>
    <sheet name="Северодвинская ТЭЦ-2" sheetId="4" r:id="rId4"/>
  </sheets>
  <externalReferences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<sst xmlns="http://schemas.openxmlformats.org/spreadsheetml/2006/main" count="232" uniqueCount="80">
  <si>
    <t>Раздел 1. Информация об организации</t>
  </si>
  <si>
    <t>Полное наименование</t>
  </si>
  <si>
    <t>Сокращенное наименование</t>
  </si>
  <si>
    <t>Юридический адрес</t>
  </si>
  <si>
    <t>Фактический адрес</t>
  </si>
  <si>
    <t>ИНН</t>
  </si>
  <si>
    <t>КПП</t>
  </si>
  <si>
    <t>ФИО руководителя</t>
  </si>
  <si>
    <t>Контактный телефон</t>
  </si>
  <si>
    <t>Факс</t>
  </si>
  <si>
    <t>№№</t>
  </si>
  <si>
    <t>Наименование показателей</t>
  </si>
  <si>
    <t>Ед. изм.</t>
  </si>
  <si>
    <t>Установленная мощность</t>
  </si>
  <si>
    <t>МВт</t>
  </si>
  <si>
    <t>Среднегодовое значение положительных разниц объемов распологаемой мощности и объемов потребления мощности на собственные и (или) хозяйственные нужды</t>
  </si>
  <si>
    <t>Производство электрической энергии</t>
  </si>
  <si>
    <t>млн.кВтч</t>
  </si>
  <si>
    <t>Полезный отпуск электрической энергии</t>
  </si>
  <si>
    <t>Отпуск тепловой энергии с коллекторов</t>
  </si>
  <si>
    <t>тыс.Гкал</t>
  </si>
  <si>
    <t>Отпуск тепловой энергии в сеть</t>
  </si>
  <si>
    <t>Необходимая валовая выручка всего</t>
  </si>
  <si>
    <t>млн.руб.</t>
  </si>
  <si>
    <t xml:space="preserve"> 7.1.</t>
  </si>
  <si>
    <t>относимая на электрическую энергию</t>
  </si>
  <si>
    <t xml:space="preserve"> 7.2.</t>
  </si>
  <si>
    <t>относимая на электрическую мощность</t>
  </si>
  <si>
    <t xml:space="preserve"> 7.3.</t>
  </si>
  <si>
    <t>8.1.</t>
  </si>
  <si>
    <t>топливо на э/э</t>
  </si>
  <si>
    <t>УРУТ (удельный расход условного топлива) на э/э</t>
  </si>
  <si>
    <t>г./кВтч</t>
  </si>
  <si>
    <t>8.2.</t>
  </si>
  <si>
    <t>кг./Гкал</t>
  </si>
  <si>
    <t>Реквизиты решения по УРУТ на отпуск тепловой и электрической энергии</t>
  </si>
  <si>
    <t>Адрес электронной почты</t>
  </si>
  <si>
    <t>УРУТ (удельный расход условного топлива) на т/э</t>
  </si>
  <si>
    <t>Расходы на производство</t>
  </si>
  <si>
    <t xml:space="preserve"> 11.1.</t>
  </si>
  <si>
    <t xml:space="preserve"> 11.2.</t>
  </si>
  <si>
    <t xml:space="preserve"> 11.3.</t>
  </si>
  <si>
    <t>относимые на электрическую энергию</t>
  </si>
  <si>
    <t>относимые на электрическую мощность</t>
  </si>
  <si>
    <t>относимые на тепловую энергию относимую с коллекторов источников</t>
  </si>
  <si>
    <t>Объем перекрестного субсидирования всего, в том числе:</t>
  </si>
  <si>
    <t xml:space="preserve"> 12.1</t>
  </si>
  <si>
    <t xml:space="preserve"> - от производства тепловой энергии</t>
  </si>
  <si>
    <t xml:space="preserve"> - от производства электрической энергии</t>
  </si>
  <si>
    <t>15.</t>
  </si>
  <si>
    <t>16.</t>
  </si>
  <si>
    <t>17.</t>
  </si>
  <si>
    <t>топливо на т/э</t>
  </si>
  <si>
    <t>Реквизиты инвестиционной программы (кем утверждена, дата утверждения, номер приказа или решения, электронный адрес размещения)***</t>
  </si>
  <si>
    <t>относимая на тепловую энергию относимую с коллекторов источников*</t>
  </si>
  <si>
    <t>Чистая прибыль (убыток)*</t>
  </si>
  <si>
    <t>Рентабельность продаж (величина прибыли от продажи в каждом рубле выручки)*</t>
  </si>
  <si>
    <t>руб.</t>
  </si>
  <si>
    <t>относимые на тепловую энергию относимую с коллекторов источников*</t>
  </si>
  <si>
    <t>150040, г.Ярославль, пр-т Октября, 42</t>
  </si>
  <si>
    <t>Чистая прибыль (убыток)</t>
  </si>
  <si>
    <t>150049, Ярославская область, г. Ярославль, ул. Рыбинская, д.20</t>
  </si>
  <si>
    <t xml:space="preserve"> * заполняются согласно методике 210-э/1</t>
  </si>
  <si>
    <t xml:space="preserve">Раздел 2. Основные показатели деятельности Архангельской ТЭЦ, поставляющей электрическую энергию (мощность) в неценовых зонах оптового рынка </t>
  </si>
  <si>
    <t xml:space="preserve">Раздел 2. Основные показатели деятельности Северодвинской ТЭЦ-1, поставляющей электрическую энергию (мощность) в неценовых зонах оптового рынка </t>
  </si>
  <si>
    <t xml:space="preserve">Раздел 2. Основные показатели деятельности Северодвинской ТЭЦ-2, поставляющей электрическую энергию (мощность) в неценовых зонах оптового рынка </t>
  </si>
  <si>
    <t>Корректировка инвестиционной программы Главного управления ОАО "ТГК-2" по Архангельской области в сфере теплоснабжения на 2014-2021 годы, утверждена Постановлением Министерства ТЭК и ЖКХ Архангельской области № 200-п от 26.11.2015</t>
  </si>
  <si>
    <t>Публичное акционерное общество «Территориальная генерирующая компания №2»</t>
  </si>
  <si>
    <t>Генеральный директор Пинигина Надежда Ивановна</t>
  </si>
  <si>
    <t>(4852) 79-70-86</t>
  </si>
  <si>
    <t>Фактические показатели за год, предшествующий базовому периоду (2016)*</t>
  </si>
  <si>
    <t>Показатели утвержденные на базовый период (2017)*</t>
  </si>
  <si>
    <t xml:space="preserve">Предложения на расчетный период регулирования
2018 год* </t>
  </si>
  <si>
    <t>приказ Минэнерго РФ № 1106 от 26.10.2016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</si>
  <si>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</si>
  <si>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313</t>
  </si>
  <si>
    <t>377,5</t>
  </si>
  <si>
    <t>310,4</t>
  </si>
  <si>
    <t xml:space="preserve">energy@tgc-2.ru </t>
  </si>
  <si>
    <t>ПАО "ТГК-2"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</si>
</sst>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Tahoma"/>
      <family val="2"/>
    </font>
    <font>
      <b/>
      <sz val="10"/>
      <color indexed="8"/>
      <name val="Arial"/>
      <family val="2"/>
    </font>
    <font>
      <sz val="11"/>
      <color indexed="9"/>
      <name val="Arial"/>
      <family val="2"/>
    </font>
    <font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Tahoma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  <font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4" fontId="2" fillId="28" borderId="6" applyBorder="0">
      <alignment horizontal="right"/>
      <protection/>
    </xf>
    <xf numFmtId="0" fontId="36" fillId="0" borderId="7" applyNumberFormat="0" applyFill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2" fillId="33" borderId="0" applyBorder="0">
      <alignment horizontal="right"/>
      <protection/>
    </xf>
    <xf numFmtId="4" fontId="2" fillId="33" borderId="6" applyFont="0" applyBorder="0">
      <alignment horizontal="right"/>
      <protection/>
    </xf>
    <xf numFmtId="0" fontId="45" fillId="34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6" xfId="0" applyFont="1" applyBorder="1" applyAlignment="1">
      <alignment/>
    </xf>
    <xf numFmtId="0" fontId="46" fillId="0" borderId="6" xfId="0" applyFont="1" applyBorder="1" applyAlignment="1">
      <alignment horizontal="left" wrapText="1"/>
    </xf>
    <xf numFmtId="0" fontId="46" fillId="0" borderId="6" xfId="0" applyFont="1" applyBorder="1" applyAlignment="1">
      <alignment horizontal="center" vertical="center" wrapText="1"/>
    </xf>
    <xf numFmtId="0" fontId="46" fillId="0" borderId="6" xfId="0" applyFont="1" applyBorder="1" applyAlignment="1">
      <alignment horizontal="left" vertical="center" wrapText="1"/>
    </xf>
    <xf numFmtId="0" fontId="47" fillId="0" borderId="6" xfId="0" applyFont="1" applyBorder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4" fontId="46" fillId="0" borderId="6" xfId="0" applyNumberFormat="1" applyFont="1" applyBorder="1" applyAlignment="1">
      <alignment horizontal="center" vertical="center" wrapText="1"/>
    </xf>
    <xf numFmtId="4" fontId="46" fillId="0" borderId="6" xfId="0" applyNumberFormat="1" applyFont="1" applyFill="1" applyBorder="1" applyAlignment="1">
      <alignment horizontal="center" vertical="center" wrapText="1"/>
    </xf>
    <xf numFmtId="0" fontId="47" fillId="0" borderId="6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49" fillId="0" borderId="6" xfId="0" applyFont="1" applyFill="1" applyBorder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Fill="1" applyBorder="1" applyAlignment="1">
      <alignment/>
    </xf>
    <xf numFmtId="171" fontId="50" fillId="0" borderId="0" xfId="61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3" fontId="46" fillId="0" borderId="6" xfId="0" applyNumberFormat="1" applyFont="1" applyFill="1" applyBorder="1" applyAlignment="1">
      <alignment horizontal="center" vertical="center" wrapText="1"/>
    </xf>
    <xf numFmtId="3" fontId="46" fillId="0" borderId="6" xfId="0" applyNumberFormat="1" applyFont="1" applyBorder="1" applyAlignment="1">
      <alignment horizontal="center" vertical="center" wrapText="1"/>
    </xf>
    <xf numFmtId="173" fontId="46" fillId="0" borderId="6" xfId="0" applyNumberFormat="1" applyFont="1" applyBorder="1" applyAlignment="1">
      <alignment horizontal="center" vertical="center" wrapText="1"/>
    </xf>
    <xf numFmtId="0" fontId="46" fillId="0" borderId="6" xfId="0" applyFont="1" applyFill="1" applyBorder="1" applyAlignment="1">
      <alignment horizontal="center" vertical="center" wrapText="1"/>
    </xf>
    <xf numFmtId="0" fontId="46" fillId="35" borderId="6" xfId="0" applyFont="1" applyFill="1" applyBorder="1" applyAlignment="1">
      <alignment horizontal="center" vertical="center" wrapText="1"/>
    </xf>
    <xf numFmtId="0" fontId="46" fillId="35" borderId="6" xfId="0" applyFont="1" applyFill="1" applyBorder="1" applyAlignment="1">
      <alignment horizontal="left" vertical="center" wrapText="1"/>
    </xf>
    <xf numFmtId="4" fontId="46" fillId="35" borderId="6" xfId="0" applyNumberFormat="1" applyFont="1" applyFill="1" applyBorder="1" applyAlignment="1">
      <alignment horizontal="center" vertical="center" wrapText="1"/>
    </xf>
    <xf numFmtId="3" fontId="46" fillId="35" borderId="6" xfId="0" applyNumberFormat="1" applyFont="1" applyFill="1" applyBorder="1" applyAlignment="1">
      <alignment horizontal="center" vertical="center" wrapText="1"/>
    </xf>
    <xf numFmtId="0" fontId="46" fillId="35" borderId="0" xfId="0" applyFont="1" applyFill="1" applyAlignment="1">
      <alignment/>
    </xf>
    <xf numFmtId="172" fontId="46" fillId="35" borderId="6" xfId="0" applyNumberFormat="1" applyFont="1" applyFill="1" applyBorder="1" applyAlignment="1">
      <alignment horizontal="center" vertical="center" wrapText="1"/>
    </xf>
    <xf numFmtId="173" fontId="46" fillId="35" borderId="6" xfId="0" applyNumberFormat="1" applyFont="1" applyFill="1" applyBorder="1" applyAlignment="1">
      <alignment horizontal="center" vertical="center" wrapText="1"/>
    </xf>
    <xf numFmtId="0" fontId="46" fillId="35" borderId="6" xfId="0" applyFont="1" applyFill="1" applyBorder="1" applyAlignment="1">
      <alignment/>
    </xf>
    <xf numFmtId="0" fontId="46" fillId="35" borderId="6" xfId="0" applyFont="1" applyFill="1" applyBorder="1" applyAlignment="1">
      <alignment horizontal="left"/>
    </xf>
    <xf numFmtId="0" fontId="51" fillId="0" borderId="0" xfId="0" applyFont="1" applyAlignment="1">
      <alignment/>
    </xf>
    <xf numFmtId="4" fontId="51" fillId="0" borderId="0" xfId="0" applyNumberFormat="1" applyFont="1" applyAlignment="1">
      <alignment/>
    </xf>
    <xf numFmtId="0" fontId="51" fillId="0" borderId="0" xfId="0" applyFont="1" applyAlignment="1">
      <alignment horizontal="center"/>
    </xf>
    <xf numFmtId="171" fontId="51" fillId="0" borderId="0" xfId="0" applyNumberFormat="1" applyFont="1" applyAlignment="1">
      <alignment/>
    </xf>
    <xf numFmtId="0" fontId="51" fillId="35" borderId="0" xfId="0" applyFont="1" applyFill="1" applyAlignment="1">
      <alignment/>
    </xf>
    <xf numFmtId="0" fontId="52" fillId="0" borderId="0" xfId="0" applyFont="1" applyAlignment="1">
      <alignment horizontal="center" vertical="center" wrapText="1"/>
    </xf>
    <xf numFmtId="0" fontId="51" fillId="0" borderId="0" xfId="0" applyFont="1" applyFill="1" applyAlignment="1">
      <alignment/>
    </xf>
    <xf numFmtId="4" fontId="51" fillId="0" borderId="0" xfId="0" applyNumberFormat="1" applyFont="1" applyFill="1" applyAlignment="1">
      <alignment/>
    </xf>
    <xf numFmtId="0" fontId="51" fillId="0" borderId="0" xfId="0" applyFont="1" applyFill="1" applyAlignment="1">
      <alignment horizontal="center"/>
    </xf>
    <xf numFmtId="171" fontId="51" fillId="0" borderId="0" xfId="0" applyNumberFormat="1" applyFont="1" applyFill="1" applyAlignment="1">
      <alignment/>
    </xf>
    <xf numFmtId="3" fontId="51" fillId="0" borderId="0" xfId="0" applyNumberFormat="1" applyFont="1" applyFill="1" applyAlignment="1">
      <alignment/>
    </xf>
    <xf numFmtId="0" fontId="52" fillId="0" borderId="0" xfId="0" applyFont="1" applyFill="1" applyAlignment="1">
      <alignment horizontal="center" vertical="center" wrapText="1"/>
    </xf>
    <xf numFmtId="3" fontId="51" fillId="35" borderId="0" xfId="0" applyNumberFormat="1" applyFont="1" applyFill="1" applyAlignment="1">
      <alignment/>
    </xf>
    <xf numFmtId="0" fontId="47" fillId="0" borderId="11" xfId="0" applyFont="1" applyBorder="1" applyAlignment="1">
      <alignment horizontal="left" vertical="center"/>
    </xf>
    <xf numFmtId="0" fontId="47" fillId="0" borderId="11" xfId="0" applyFont="1" applyBorder="1" applyAlignment="1">
      <alignment horizontal="center" wrapText="1"/>
    </xf>
    <xf numFmtId="4" fontId="46" fillId="0" borderId="12" xfId="0" applyNumberFormat="1" applyFont="1" applyBorder="1" applyAlignment="1">
      <alignment horizontal="center" vertical="center" wrapText="1"/>
    </xf>
    <xf numFmtId="4" fontId="46" fillId="0" borderId="13" xfId="0" applyNumberFormat="1" applyFont="1" applyBorder="1" applyAlignment="1">
      <alignment horizontal="center" vertical="center" wrapText="1"/>
    </xf>
    <xf numFmtId="4" fontId="46" fillId="0" borderId="14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32" fillId="0" borderId="0" xfId="42" applyAlignment="1" applyProtection="1">
      <alignment/>
      <protection/>
    </xf>
    <xf numFmtId="0" fontId="46" fillId="35" borderId="6" xfId="0" applyFont="1" applyFill="1" applyBorder="1" applyAlignment="1">
      <alignment horizontal="justify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начение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ормула" xfId="63"/>
    <cellStyle name="ФормулаНаКонтроль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o\eo\groups\&#1059;&#1058;&#1056;\&#1059;&#1058;&#1056;\&#1058;&#1040;&#1056;&#1048;&#1060;&#1053;&#1040;&#1071;%20&#1050;&#1040;&#1052;&#1055;&#1040;&#1053;&#1048;&#1071;\2017%20&#1075;&#1086;&#1076;\&#1069;&#1083;&#1077;&#1082;&#1090;&#1088;&#1086;&#1101;&#1085;&#1077;&#1088;&#1075;&#1080;&#1103;\&#1044;&#1080;&#1089;&#1082;%20&#1058;&#1043;&#1050;-2%20&#1053;&#1062;&#1047;%202017\&#1040;&#1058;&#1069;&#1062;\INDEX.STATION.TSZN.2017(v1.0.2)&#1040;&#1058;&#1069;&#106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o\eo\groups\&#1059;&#1058;&#1056;\&#1059;&#1058;&#1056;\&#1058;&#1040;&#1056;&#1048;&#1060;&#1053;&#1040;&#1071;%20&#1050;&#1040;&#1052;&#1055;&#1040;&#1053;&#1048;&#1071;\2017%20&#1075;&#1086;&#1076;\&#1069;&#1083;&#1077;&#1082;&#1090;&#1088;&#1086;&#1101;&#1085;&#1077;&#1088;&#1075;&#1080;&#1103;\&#1040;&#1088;&#1093;&#1072;&#1085;&#1075;&#1077;&#1083;&#1100;&#1089;&#1082;\&#1040;&#1054;_&#1074;&#1077;&#1088;&#1089;&#1080;&#1103;%201.0.2\+&#1053;&#1072;%20&#1087;&#1086;&#1076;&#1087;&#1080;&#1089;&#1100;%20_&#1083;&#1080;&#1089;&#1090;&#1099;%200.1_&#1040;&#1088;&#1093;&#1072;&#1085;&#1075;&#1077;&#1083;&#1100;&#1089;&#1082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o\eo\groups\&#1059;&#1058;&#1056;\&#1059;&#1058;&#1056;\&#1058;&#1040;&#1056;&#1048;&#1060;&#1053;&#1040;&#1071;%20&#1050;&#1040;&#1052;&#1055;&#1040;&#1053;&#1048;&#1071;\2017%20&#1075;&#1086;&#1076;\&#1069;&#1083;&#1077;&#1082;&#1090;&#1088;&#1086;&#1101;&#1085;&#1077;&#1088;&#1075;&#1080;&#1103;\&#1040;&#1088;&#1093;&#1072;&#1085;&#1075;&#1077;&#1083;&#1100;&#1089;&#1082;\&#1040;&#1054;_&#1074;&#1077;&#1088;&#1089;&#1080;&#1103;%201.0.2\INDEX.STATION.TSZN.2017(v1.0.2)%20&#1057;&#1058;&#1069;&#1062;-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o\eo\EO_GK\&#1043;&#1058;&#1056;\&#1092;&#1072;&#1082;&#1090;&#1080;&#1095;&#1077;&#1089;&#1082;&#1072;&#1103;%20&#1089;&#1084;&#1077;&#1090;&#1072;%202016\&#1092;&#1072;&#1082;&#1090;&#1080;&#1095;&#1077;&#1089;&#1082;&#1072;&#1103;%20&#1089;&#1084;&#1077;&#1090;&#1072;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frmReestr"/>
      <sheetName val="modList00"/>
      <sheetName val="modProv"/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definedNames>
      <definedName name="p26.5_List2"/>
      <definedName name="p26_List2"/>
    </definedNames>
    <sheetDataSet>
      <sheetData sheetId="9">
        <row r="43">
          <cell r="J43">
            <v>2391696.674734834</v>
          </cell>
          <cell r="K43">
            <v>1233487.0051183435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0.1СТЭЦ-1"/>
      <sheetName val="РчСтГмСТЭЦ-1"/>
      <sheetName val="Источники финансированияСТЭЦ-1"/>
      <sheetName val="Лист0.1СТЭЦ-2"/>
      <sheetName val="Лист0.1АТЭЦ"/>
    </sheetNames>
    <sheetDataSet>
      <sheetData sheetId="0">
        <row r="43">
          <cell r="J43">
            <v>942511.3270870169</v>
          </cell>
          <cell r="K43">
            <v>754346.7620002434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frmReestr"/>
      <sheetName val="modList00"/>
      <sheetName val="modProv"/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definedNames>
      <definedName name="p26.5_List2" refersTo="=2!$G$144"/>
      <definedName name="p26_List2" refersTo="=2!$G$132"/>
    </definedNames>
    <sheetDataSet>
      <sheetData sheetId="9">
        <row r="43">
          <cell r="J43">
            <v>1411953.2936547948</v>
          </cell>
          <cell r="K43">
            <v>1054785.6969152123</v>
          </cell>
        </row>
      </sheetData>
      <sheetData sheetId="11">
        <row r="132">
          <cell r="G132">
            <v>2520585.5022672853</v>
          </cell>
        </row>
        <row r="144">
          <cell r="G144">
            <v>1410094.251388269</v>
          </cell>
        </row>
      </sheetData>
      <sheetData sheetId="12">
        <row r="132">
          <cell r="G132">
            <v>2453941.0149389775</v>
          </cell>
        </row>
        <row r="144">
          <cell r="G144">
            <v>1506700.9157554011</v>
          </cell>
        </row>
      </sheetData>
      <sheetData sheetId="13">
        <row r="132">
          <cell r="G132">
            <v>2158881.6080852314</v>
          </cell>
        </row>
        <row r="144">
          <cell r="G144">
            <v>1291585.766773256</v>
          </cell>
        </row>
      </sheetData>
      <sheetData sheetId="14">
        <row r="132">
          <cell r="G132">
            <v>2084016.168141446</v>
          </cell>
        </row>
        <row r="144">
          <cell r="G144">
            <v>1223372.3218529897</v>
          </cell>
        </row>
      </sheetData>
      <sheetData sheetId="15">
        <row r="132">
          <cell r="G132">
            <v>2224884.2651958754</v>
          </cell>
        </row>
        <row r="144">
          <cell r="G144">
            <v>1244193.7678637267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1 кв."/>
      <sheetName val="апрель"/>
      <sheetName val="май"/>
      <sheetName val="Услуги коммун.хоз."/>
      <sheetName val="5 мес."/>
      <sheetName val="июнь"/>
      <sheetName val="2 кв."/>
      <sheetName val="1 пг."/>
      <sheetName val="июль"/>
      <sheetName val="август"/>
      <sheetName val="сентябрь"/>
      <sheetName val="3 кв."/>
      <sheetName val="9 мес."/>
      <sheetName val="октябрь"/>
      <sheetName val="10 мес."/>
      <sheetName val="ноябрь"/>
      <sheetName val="декабрь"/>
      <sheetName val="4 кв."/>
      <sheetName val="12 мес."/>
      <sheetName val="Вода из поверх. источников"/>
      <sheetName val="9.5.1"/>
      <sheetName val="Страхование"/>
      <sheetName val="ФОТ ОПР"/>
      <sheetName val="На печать"/>
      <sheetName val="На печать 9мес."/>
      <sheetName val="затраты 31уч"/>
      <sheetName val="Лист1"/>
      <sheetName val="Лист2"/>
      <sheetName val="Лист3"/>
    </sheetNames>
    <sheetDataSet>
      <sheetData sheetId="21">
        <row r="35">
          <cell r="ET35">
            <v>119922.42770829222</v>
          </cell>
        </row>
        <row r="44">
          <cell r="ET44">
            <v>412.8839546124599</v>
          </cell>
        </row>
        <row r="53">
          <cell r="ET53">
            <v>1703.7294960899865</v>
          </cell>
        </row>
        <row r="62">
          <cell r="ET62">
            <v>1628.3665339283205</v>
          </cell>
        </row>
        <row r="519">
          <cell r="EC519">
            <v>2624168.973486302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ergy@tgc-2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1"/>
  <sheetViews>
    <sheetView tabSelected="1" zoomScalePageLayoutView="0" workbookViewId="0" topLeftCell="A1">
      <selection activeCell="C36" sqref="C36"/>
    </sheetView>
  </sheetViews>
  <sheetFormatPr defaultColWidth="9.140625" defaultRowHeight="15"/>
  <cols>
    <col min="1" max="1" width="0.42578125" style="1" customWidth="1"/>
    <col min="2" max="2" width="55.421875" style="1" customWidth="1"/>
    <col min="3" max="3" width="83.28125" style="1" customWidth="1"/>
    <col min="4" max="4" width="13.57421875" style="1" customWidth="1"/>
    <col min="5" max="5" width="26.8515625" style="1" customWidth="1"/>
    <col min="6" max="6" width="13.8515625" style="1" customWidth="1"/>
    <col min="7" max="16384" width="9.140625" style="1" customWidth="1"/>
  </cols>
  <sheetData>
    <row r="1" spans="2:3" ht="28.5" customHeight="1">
      <c r="B1" s="48" t="s">
        <v>0</v>
      </c>
      <c r="C1" s="48"/>
    </row>
    <row r="2" spans="2:3" ht="14.25">
      <c r="B2" s="2" t="s">
        <v>1</v>
      </c>
      <c r="C2" s="2" t="s">
        <v>67</v>
      </c>
    </row>
    <row r="3" spans="2:3" ht="14.25">
      <c r="B3" s="2" t="s">
        <v>2</v>
      </c>
      <c r="C3" s="2" t="s">
        <v>79</v>
      </c>
    </row>
    <row r="4" spans="2:3" ht="14.25">
      <c r="B4" s="2" t="s">
        <v>3</v>
      </c>
      <c r="C4" s="15" t="s">
        <v>59</v>
      </c>
    </row>
    <row r="5" spans="2:3" ht="14.25">
      <c r="B5" s="2" t="s">
        <v>4</v>
      </c>
      <c r="C5" s="15" t="s">
        <v>61</v>
      </c>
    </row>
    <row r="6" spans="2:6" ht="14.25">
      <c r="B6" s="2" t="s">
        <v>5</v>
      </c>
      <c r="C6" s="15">
        <v>7606053324</v>
      </c>
      <c r="D6" s="19"/>
      <c r="E6" s="19"/>
      <c r="F6" s="19"/>
    </row>
    <row r="7" spans="2:6" ht="12" customHeight="1">
      <c r="B7" s="2" t="s">
        <v>6</v>
      </c>
      <c r="C7" s="15">
        <v>760601001</v>
      </c>
      <c r="D7" s="19"/>
      <c r="E7" s="19"/>
      <c r="F7" s="19"/>
    </row>
    <row r="8" spans="2:6" ht="18" customHeight="1">
      <c r="B8" s="2" t="s">
        <v>7</v>
      </c>
      <c r="C8" s="3" t="s">
        <v>68</v>
      </c>
      <c r="D8" s="19"/>
      <c r="E8" s="19"/>
      <c r="F8" s="19"/>
    </row>
    <row r="9" spans="2:3" ht="19.5" customHeight="1">
      <c r="B9" s="55" t="s">
        <v>36</v>
      </c>
      <c r="C9" s="54" t="s">
        <v>78</v>
      </c>
    </row>
    <row r="10" spans="2:3" ht="19.5" customHeight="1">
      <c r="B10" s="33" t="s">
        <v>8</v>
      </c>
      <c r="C10" s="34" t="s">
        <v>69</v>
      </c>
    </row>
    <row r="11" spans="2:3" ht="18" customHeight="1">
      <c r="B11" s="33" t="s">
        <v>9</v>
      </c>
      <c r="C11" s="34"/>
    </row>
  </sheetData>
  <sheetProtection/>
  <mergeCells count="1">
    <mergeCell ref="B1:C1"/>
  </mergeCells>
  <hyperlinks>
    <hyperlink ref="C9" r:id="rId1" display="energy@tgc-2.ru 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zoomScale="75" zoomScaleNormal="75" zoomScalePageLayoutView="0" workbookViewId="0" topLeftCell="A1">
      <selection activeCell="F29" sqref="F29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20.7109375" style="1" customWidth="1"/>
    <col min="5" max="5" width="21.8515625" style="1" customWidth="1"/>
    <col min="6" max="6" width="22.00390625" style="1" customWidth="1"/>
    <col min="7" max="7" width="16.7109375" style="41" bestFit="1" customWidth="1"/>
    <col min="8" max="16384" width="9.140625" style="1" customWidth="1"/>
  </cols>
  <sheetData>
    <row r="1" spans="1:6" ht="42" customHeight="1">
      <c r="A1" s="49" t="s">
        <v>63</v>
      </c>
      <c r="B1" s="49"/>
      <c r="C1" s="49"/>
      <c r="D1" s="49"/>
      <c r="E1" s="49"/>
      <c r="F1" s="49"/>
    </row>
    <row r="2" spans="1:6" ht="92.25" customHeight="1">
      <c r="A2" s="4" t="s">
        <v>10</v>
      </c>
      <c r="B2" s="4" t="s">
        <v>11</v>
      </c>
      <c r="C2" s="4" t="s">
        <v>12</v>
      </c>
      <c r="D2" s="25" t="s">
        <v>70</v>
      </c>
      <c r="E2" s="4" t="s">
        <v>71</v>
      </c>
      <c r="F2" s="4" t="s">
        <v>72</v>
      </c>
    </row>
    <row r="3" spans="1:6" ht="25.5" customHeight="1">
      <c r="A3" s="4">
        <v>1</v>
      </c>
      <c r="B3" s="5" t="s">
        <v>13</v>
      </c>
      <c r="C3" s="4" t="s">
        <v>14</v>
      </c>
      <c r="D3" s="9">
        <v>450</v>
      </c>
      <c r="E3" s="9">
        <v>450</v>
      </c>
      <c r="F3" s="9">
        <v>450</v>
      </c>
    </row>
    <row r="4" spans="1:6" ht="63.75" customHeight="1">
      <c r="A4" s="4">
        <v>2</v>
      </c>
      <c r="B4" s="5" t="s">
        <v>15</v>
      </c>
      <c r="C4" s="4" t="s">
        <v>14</v>
      </c>
      <c r="D4" s="9"/>
      <c r="E4" s="9">
        <v>370.33</v>
      </c>
      <c r="F4" s="9">
        <v>372.8451612903226</v>
      </c>
    </row>
    <row r="5" spans="1:6" ht="21.75" customHeight="1">
      <c r="A5" s="4">
        <v>3</v>
      </c>
      <c r="B5" s="5" t="s">
        <v>16</v>
      </c>
      <c r="C5" s="4" t="s">
        <v>17</v>
      </c>
      <c r="D5" s="9">
        <v>1796.5756170000002</v>
      </c>
      <c r="E5" s="9">
        <v>1781</v>
      </c>
      <c r="F5" s="9">
        <v>1691</v>
      </c>
    </row>
    <row r="6" spans="1:6" ht="29.25" customHeight="1">
      <c r="A6" s="4">
        <v>4</v>
      </c>
      <c r="B6" s="5" t="s">
        <v>18</v>
      </c>
      <c r="C6" s="4" t="s">
        <v>17</v>
      </c>
      <c r="D6" s="9">
        <v>1548.212974</v>
      </c>
      <c r="E6" s="9">
        <v>1538.85</v>
      </c>
      <c r="F6" s="9">
        <v>1460.597</v>
      </c>
    </row>
    <row r="7" spans="1:6" ht="24.75" customHeight="1">
      <c r="A7" s="4">
        <v>5</v>
      </c>
      <c r="B7" s="5" t="s">
        <v>19</v>
      </c>
      <c r="C7" s="4" t="s">
        <v>20</v>
      </c>
      <c r="D7" s="28">
        <v>2731.171</v>
      </c>
      <c r="E7" s="28">
        <v>2747.865</v>
      </c>
      <c r="F7" s="28">
        <v>2747.865</v>
      </c>
    </row>
    <row r="8" spans="1:6" ht="24" customHeight="1">
      <c r="A8" s="4">
        <v>6</v>
      </c>
      <c r="B8" s="5" t="s">
        <v>21</v>
      </c>
      <c r="C8" s="4" t="s">
        <v>20</v>
      </c>
      <c r="D8" s="28">
        <v>2724.553</v>
      </c>
      <c r="E8" s="28">
        <v>2741.138</v>
      </c>
      <c r="F8" s="28">
        <v>2741.138</v>
      </c>
    </row>
    <row r="9" spans="1:7" ht="21.75" customHeight="1">
      <c r="A9" s="4">
        <v>7</v>
      </c>
      <c r="B9" s="6" t="s">
        <v>22</v>
      </c>
      <c r="C9" s="4" t="s">
        <v>23</v>
      </c>
      <c r="D9" s="29">
        <f>D10+D11</f>
        <v>3475.6023749176657</v>
      </c>
      <c r="E9" s="29">
        <f>E10+E11</f>
        <v>3561.3829600974514</v>
      </c>
      <c r="F9" s="29">
        <f>F10+F11</f>
        <v>3457.354493675517</v>
      </c>
      <c r="G9" s="42">
        <f>G10+G11</f>
        <v>3625183.6798531776</v>
      </c>
    </row>
    <row r="10" spans="1:7" ht="24.75" customHeight="1">
      <c r="A10" s="4" t="s">
        <v>24</v>
      </c>
      <c r="B10" s="6" t="s">
        <v>25</v>
      </c>
      <c r="C10" s="4" t="s">
        <v>23</v>
      </c>
      <c r="D10" s="29">
        <v>2390.1987061265972</v>
      </c>
      <c r="E10" s="29">
        <v>2410.390447835507</v>
      </c>
      <c r="F10" s="29">
        <v>2324.0886056100135</v>
      </c>
      <c r="G10" s="42">
        <f>'[1]0.1'!$J$43</f>
        <v>2391696.674734834</v>
      </c>
    </row>
    <row r="11" spans="1:7" ht="15">
      <c r="A11" s="4" t="s">
        <v>26</v>
      </c>
      <c r="B11" s="6" t="s">
        <v>27</v>
      </c>
      <c r="C11" s="4" t="s">
        <v>23</v>
      </c>
      <c r="D11" s="29">
        <v>1085.4036687910686</v>
      </c>
      <c r="E11" s="29">
        <v>1150.9925122619443</v>
      </c>
      <c r="F11" s="29">
        <v>1133.2658880655035</v>
      </c>
      <c r="G11" s="42">
        <f>'[1]0.1'!$K$43</f>
        <v>1233487.0051183435</v>
      </c>
    </row>
    <row r="12" spans="1:6" ht="30">
      <c r="A12" s="4" t="s">
        <v>28</v>
      </c>
      <c r="B12" s="6" t="s">
        <v>54</v>
      </c>
      <c r="C12" s="4" t="s">
        <v>23</v>
      </c>
      <c r="D12" s="29"/>
      <c r="E12" s="29"/>
      <c r="F12" s="29"/>
    </row>
    <row r="13" spans="1:7" ht="14.25">
      <c r="A13" s="4"/>
      <c r="B13" s="5"/>
      <c r="C13" s="4"/>
      <c r="D13" s="29"/>
      <c r="E13" s="29"/>
      <c r="F13" s="29"/>
      <c r="G13" s="43"/>
    </row>
    <row r="14" spans="1:7" ht="14.25">
      <c r="A14" s="4" t="s">
        <v>29</v>
      </c>
      <c r="B14" s="5" t="s">
        <v>30</v>
      </c>
      <c r="C14" s="4" t="s">
        <v>23</v>
      </c>
      <c r="D14" s="29">
        <v>2187.8582292958135</v>
      </c>
      <c r="E14" s="29">
        <v>2406.951952820963</v>
      </c>
      <c r="F14" s="29">
        <v>2320.719079496086</v>
      </c>
      <c r="G14" s="41" t="e">
        <f>[1]!p26.5_List2</f>
        <v>#NAME?</v>
      </c>
    </row>
    <row r="15" spans="1:6" ht="18" customHeight="1">
      <c r="A15" s="4"/>
      <c r="B15" s="5" t="s">
        <v>31</v>
      </c>
      <c r="C15" s="4" t="s">
        <v>32</v>
      </c>
      <c r="D15" s="31">
        <v>323.8353389294353</v>
      </c>
      <c r="E15" s="32" t="s">
        <v>75</v>
      </c>
      <c r="F15" s="31">
        <v>313.8512770187911</v>
      </c>
    </row>
    <row r="16" spans="1:7" ht="14.25">
      <c r="A16" s="4" t="s">
        <v>33</v>
      </c>
      <c r="B16" s="5" t="s">
        <v>52</v>
      </c>
      <c r="C16" s="4" t="s">
        <v>23</v>
      </c>
      <c r="D16" s="29">
        <v>1630.4439487541865</v>
      </c>
      <c r="E16" s="29">
        <v>1837.4785222781143</v>
      </c>
      <c r="F16" s="29">
        <v>1866.1612339977287</v>
      </c>
      <c r="G16" s="41" t="e">
        <f>[1]!p26_List2-[1]!p26.5_List2</f>
        <v>#NAME?</v>
      </c>
    </row>
    <row r="17" spans="1:6" ht="14.25">
      <c r="A17" s="4"/>
      <c r="B17" s="5" t="s">
        <v>37</v>
      </c>
      <c r="C17" s="4" t="s">
        <v>34</v>
      </c>
      <c r="D17" s="31">
        <v>137.8328196952882</v>
      </c>
      <c r="E17" s="31">
        <v>135.6</v>
      </c>
      <c r="F17" s="31">
        <v>136.08238</v>
      </c>
    </row>
    <row r="18" spans="1:6" ht="46.5" customHeight="1">
      <c r="A18" s="4"/>
      <c r="B18" s="5" t="s">
        <v>35</v>
      </c>
      <c r="C18" s="4"/>
      <c r="D18" s="28"/>
      <c r="E18" s="22" t="s">
        <v>73</v>
      </c>
      <c r="F18" s="28"/>
    </row>
    <row r="19" spans="1:7" ht="15">
      <c r="A19" s="4">
        <v>11</v>
      </c>
      <c r="B19" s="6" t="s">
        <v>38</v>
      </c>
      <c r="C19" s="11" t="s">
        <v>23</v>
      </c>
      <c r="D19" s="23">
        <f>('[4]12 мес.'!$EC$519+'[4]12 мес.'!$ET$35+'[4]12 мес.'!$ET$44+'[4]12 мес.'!$ET$53+'[4]12 мес.'!$ET$62)/1000</f>
        <v>2747.8363811792256</v>
      </c>
      <c r="E19" s="23">
        <f>E20+E21</f>
        <v>3303.8722304837174</v>
      </c>
      <c r="F19" s="23">
        <f>F20+F21</f>
        <v>3199.843764061783</v>
      </c>
      <c r="G19" s="44">
        <f>G20+G21</f>
        <v>3367672.9502394437</v>
      </c>
    </row>
    <row r="20" spans="1:7" ht="14.25">
      <c r="A20" s="4" t="s">
        <v>39</v>
      </c>
      <c r="B20" s="5" t="s">
        <v>42</v>
      </c>
      <c r="C20" s="4" t="s">
        <v>23</v>
      </c>
      <c r="D20" s="22"/>
      <c r="E20" s="23">
        <f>E10</f>
        <v>2410.390447835507</v>
      </c>
      <c r="F20" s="23">
        <f>F10</f>
        <v>2324.0886056100135</v>
      </c>
      <c r="G20" s="42">
        <f>G10</f>
        <v>2391696.674734834</v>
      </c>
    </row>
    <row r="21" spans="1:7" ht="14.25">
      <c r="A21" s="4" t="s">
        <v>40</v>
      </c>
      <c r="B21" s="5" t="s">
        <v>43</v>
      </c>
      <c r="C21" s="4" t="s">
        <v>23</v>
      </c>
      <c r="D21" s="10"/>
      <c r="E21" s="23">
        <f>E11-E24</f>
        <v>893.4817826482104</v>
      </c>
      <c r="F21" s="23">
        <f>F11-F24</f>
        <v>875.7551584517696</v>
      </c>
      <c r="G21" s="42">
        <f>G11-G24</f>
        <v>975976.2755046096</v>
      </c>
    </row>
    <row r="22" spans="1:6" ht="28.5">
      <c r="A22" s="4" t="s">
        <v>41</v>
      </c>
      <c r="B22" s="5" t="s">
        <v>44</v>
      </c>
      <c r="C22" s="4" t="s">
        <v>23</v>
      </c>
      <c r="D22" s="10"/>
      <c r="E22" s="23"/>
      <c r="F22" s="23"/>
    </row>
    <row r="23" spans="1:7" s="30" customFormat="1" ht="28.5">
      <c r="A23" s="26">
        <v>12</v>
      </c>
      <c r="B23" s="27" t="s">
        <v>45</v>
      </c>
      <c r="C23" s="26" t="s">
        <v>23</v>
      </c>
      <c r="D23" s="28"/>
      <c r="E23" s="29"/>
      <c r="F23" s="29"/>
      <c r="G23" s="41"/>
    </row>
    <row r="24" spans="1:7" s="30" customFormat="1" ht="14.25">
      <c r="A24" s="26" t="s">
        <v>46</v>
      </c>
      <c r="B24" s="27" t="s">
        <v>47</v>
      </c>
      <c r="C24" s="26" t="s">
        <v>23</v>
      </c>
      <c r="D24" s="29">
        <f>E24</f>
        <v>257.510729613734</v>
      </c>
      <c r="E24" s="29">
        <f>257510.729613734/1000</f>
        <v>257.510729613734</v>
      </c>
      <c r="F24" s="29">
        <f>257510.729613734/1000</f>
        <v>257.510729613734</v>
      </c>
      <c r="G24" s="41">
        <f>F24*1000</f>
        <v>257510.72961373397</v>
      </c>
    </row>
    <row r="25" spans="1:7" s="30" customFormat="1" ht="14.25">
      <c r="A25" s="26"/>
      <c r="B25" s="27" t="s">
        <v>48</v>
      </c>
      <c r="C25" s="26" t="s">
        <v>23</v>
      </c>
      <c r="D25" s="28"/>
      <c r="E25" s="29"/>
      <c r="F25" s="29"/>
      <c r="G25" s="41"/>
    </row>
    <row r="26" spans="1:7" s="30" customFormat="1" ht="14.25">
      <c r="A26" s="26"/>
      <c r="B26" s="27"/>
      <c r="C26" s="26"/>
      <c r="D26" s="26"/>
      <c r="E26" s="29"/>
      <c r="F26" s="29"/>
      <c r="G26" s="41"/>
    </row>
    <row r="27" spans="1:7" ht="14.25">
      <c r="A27" s="4" t="s">
        <v>49</v>
      </c>
      <c r="B27" s="5" t="s">
        <v>60</v>
      </c>
      <c r="C27" s="4" t="s">
        <v>23</v>
      </c>
      <c r="D27" s="23">
        <f>D9-D19</f>
        <v>727.7659937384401</v>
      </c>
      <c r="E27" s="23">
        <f>E9-E19</f>
        <v>257.51072961373393</v>
      </c>
      <c r="F27" s="23">
        <f>F9-F19</f>
        <v>257.51072961373393</v>
      </c>
      <c r="G27" s="45">
        <f>G9-G19</f>
        <v>257510.72961373394</v>
      </c>
    </row>
    <row r="28" spans="1:6" ht="14.25">
      <c r="A28" s="4"/>
      <c r="B28" s="5"/>
      <c r="C28" s="4"/>
      <c r="D28" s="4"/>
      <c r="E28" s="23"/>
      <c r="F28" s="23"/>
    </row>
    <row r="29" spans="1:6" ht="28.5">
      <c r="A29" s="4" t="s">
        <v>50</v>
      </c>
      <c r="B29" s="5" t="s">
        <v>56</v>
      </c>
      <c r="C29" s="4" t="s">
        <v>57</v>
      </c>
      <c r="D29" s="24">
        <f>D27/D9</f>
        <v>0.20939276569451656</v>
      </c>
      <c r="E29" s="24">
        <f>E27/E9</f>
        <v>0.0723063856088893</v>
      </c>
      <c r="F29" s="24">
        <f>F27/F9</f>
        <v>0.07448201510281753</v>
      </c>
    </row>
    <row r="30" spans="1:6" ht="14.25">
      <c r="A30" s="4"/>
      <c r="B30" s="5"/>
      <c r="C30" s="4"/>
      <c r="D30" s="4"/>
      <c r="E30" s="4"/>
      <c r="F30" s="4"/>
    </row>
    <row r="31" spans="1:6" ht="86.25" customHeight="1">
      <c r="A31" s="4" t="s">
        <v>51</v>
      </c>
      <c r="B31" s="5" t="s">
        <v>53</v>
      </c>
      <c r="C31" s="4" t="s">
        <v>23</v>
      </c>
      <c r="D31" s="50" t="s">
        <v>66</v>
      </c>
      <c r="E31" s="51"/>
      <c r="F31" s="52"/>
    </row>
    <row r="32" spans="1:6" ht="14.25">
      <c r="A32" s="7"/>
      <c r="B32" s="17"/>
      <c r="C32" s="7"/>
      <c r="D32" s="7"/>
      <c r="E32" s="7"/>
      <c r="F32" s="7"/>
    </row>
    <row r="33" spans="1:6" ht="14.25">
      <c r="A33" s="20" t="s">
        <v>62</v>
      </c>
      <c r="B33" s="21"/>
      <c r="C33" s="16"/>
      <c r="D33" s="16"/>
      <c r="E33" s="16"/>
      <c r="F33" s="7"/>
    </row>
    <row r="34" spans="1:8" s="13" customFormat="1" ht="14.25" customHeight="1">
      <c r="A34" s="14"/>
      <c r="B34" s="16"/>
      <c r="C34" s="16"/>
      <c r="D34" s="16"/>
      <c r="E34" s="16"/>
      <c r="F34" s="12"/>
      <c r="G34" s="46"/>
      <c r="H34" s="12"/>
    </row>
    <row r="35" spans="1:8" s="13" customFormat="1" ht="11.25">
      <c r="A35" s="14"/>
      <c r="B35" s="14"/>
      <c r="C35" s="12"/>
      <c r="D35" s="12"/>
      <c r="E35" s="12"/>
      <c r="F35" s="12"/>
      <c r="G35" s="46"/>
      <c r="H35" s="12"/>
    </row>
    <row r="36" spans="1:8" s="13" customFormat="1" ht="11.25">
      <c r="A36" s="14"/>
      <c r="B36" s="14"/>
      <c r="C36" s="12"/>
      <c r="D36" s="12"/>
      <c r="E36" s="12"/>
      <c r="F36" s="12"/>
      <c r="G36" s="46"/>
      <c r="H36" s="12"/>
    </row>
    <row r="37" spans="1:6" ht="14.25">
      <c r="A37" s="7"/>
      <c r="B37" s="17"/>
      <c r="C37" s="7"/>
      <c r="D37" s="7"/>
      <c r="E37" s="7"/>
      <c r="F37" s="7"/>
    </row>
    <row r="38" spans="1:6" ht="14.25">
      <c r="A38" s="7"/>
      <c r="B38" s="17"/>
      <c r="C38" s="7"/>
      <c r="D38" s="7"/>
      <c r="E38" s="7"/>
      <c r="F38" s="7"/>
    </row>
    <row r="39" spans="1:6" ht="14.25">
      <c r="A39" s="7"/>
      <c r="B39" s="17"/>
      <c r="C39" s="7"/>
      <c r="D39" s="7"/>
      <c r="E39" s="7"/>
      <c r="F39" s="7"/>
    </row>
    <row r="40" spans="1:6" ht="14.25">
      <c r="A40" s="7"/>
      <c r="B40" s="17"/>
      <c r="C40" s="7"/>
      <c r="D40" s="7"/>
      <c r="E40" s="7"/>
      <c r="F40" s="7"/>
    </row>
    <row r="41" spans="1:6" ht="14.25">
      <c r="A41" s="7"/>
      <c r="B41" s="17"/>
      <c r="C41" s="7"/>
      <c r="D41" s="7"/>
      <c r="E41" s="7"/>
      <c r="F41" s="7"/>
    </row>
    <row r="42" spans="1:6" ht="14.25">
      <c r="A42" s="7"/>
      <c r="B42" s="17"/>
      <c r="C42" s="7"/>
      <c r="D42" s="7"/>
      <c r="E42" s="7"/>
      <c r="F42" s="7"/>
    </row>
    <row r="43" spans="1:6" ht="14.25">
      <c r="A43" s="7"/>
      <c r="B43" s="17"/>
      <c r="C43" s="7"/>
      <c r="D43" s="7"/>
      <c r="E43" s="7"/>
      <c r="F43" s="7"/>
    </row>
    <row r="44" spans="1:6" ht="14.25">
      <c r="A44" s="7"/>
      <c r="B44" s="17"/>
      <c r="C44" s="7"/>
      <c r="D44" s="7"/>
      <c r="E44" s="7"/>
      <c r="F44" s="7"/>
    </row>
    <row r="45" spans="1:6" ht="14.25">
      <c r="A45" s="7"/>
      <c r="B45" s="17"/>
      <c r="C45" s="7"/>
      <c r="D45" s="7"/>
      <c r="E45" s="7"/>
      <c r="F45" s="7"/>
    </row>
    <row r="46" spans="1:6" ht="14.25">
      <c r="A46" s="7"/>
      <c r="B46" s="17"/>
      <c r="C46" s="7"/>
      <c r="D46" s="7"/>
      <c r="E46" s="7"/>
      <c r="F46" s="7"/>
    </row>
    <row r="47" spans="1:6" ht="14.25">
      <c r="A47" s="7"/>
      <c r="B47" s="17"/>
      <c r="C47" s="7"/>
      <c r="D47" s="7"/>
      <c r="E47" s="7"/>
      <c r="F47" s="7"/>
    </row>
    <row r="48" spans="1:6" ht="14.25">
      <c r="A48" s="7"/>
      <c r="B48" s="17"/>
      <c r="C48" s="7"/>
      <c r="D48" s="7"/>
      <c r="E48" s="7"/>
      <c r="F48" s="7"/>
    </row>
    <row r="49" spans="1:6" ht="14.25">
      <c r="A49" s="7"/>
      <c r="B49" s="17"/>
      <c r="C49" s="7"/>
      <c r="D49" s="7"/>
      <c r="E49" s="7"/>
      <c r="F49" s="7"/>
    </row>
    <row r="50" spans="1:6" ht="14.25">
      <c r="A50" s="7"/>
      <c r="B50" s="17"/>
      <c r="C50" s="7"/>
      <c r="D50" s="7"/>
      <c r="E50" s="7"/>
      <c r="F50" s="7"/>
    </row>
    <row r="51" spans="1:6" ht="14.25">
      <c r="A51" s="7"/>
      <c r="B51" s="17"/>
      <c r="C51" s="7"/>
      <c r="D51" s="7"/>
      <c r="E51" s="7"/>
      <c r="F51" s="7"/>
    </row>
    <row r="52" spans="1:6" ht="14.25">
      <c r="A52" s="7"/>
      <c r="B52" s="17"/>
      <c r="C52" s="7"/>
      <c r="D52" s="7"/>
      <c r="E52" s="7"/>
      <c r="F52" s="7"/>
    </row>
    <row r="53" spans="1:6" ht="14.25">
      <c r="A53" s="7"/>
      <c r="B53" s="7"/>
      <c r="C53" s="7"/>
      <c r="D53" s="7"/>
      <c r="E53" s="7"/>
      <c r="F53" s="7"/>
    </row>
    <row r="54" spans="1:6" ht="14.25">
      <c r="A54" s="7"/>
      <c r="B54" s="7"/>
      <c r="C54" s="7"/>
      <c r="D54" s="7"/>
      <c r="E54" s="7"/>
      <c r="F54" s="7"/>
    </row>
    <row r="55" spans="1:6" ht="14.25">
      <c r="A55" s="7"/>
      <c r="B55" s="7"/>
      <c r="C55" s="7"/>
      <c r="D55" s="7"/>
      <c r="E55" s="7"/>
      <c r="F55" s="7"/>
    </row>
    <row r="56" spans="1:6" ht="14.25">
      <c r="A56" s="7"/>
      <c r="B56" s="7"/>
      <c r="C56" s="7"/>
      <c r="D56" s="7"/>
      <c r="E56" s="7"/>
      <c r="F56" s="7"/>
    </row>
    <row r="57" spans="1:6" ht="14.25">
      <c r="A57" s="7"/>
      <c r="B57" s="7"/>
      <c r="C57" s="7"/>
      <c r="D57" s="7"/>
      <c r="E57" s="7"/>
      <c r="F57" s="7"/>
    </row>
    <row r="58" spans="1:6" ht="14.25">
      <c r="A58" s="7"/>
      <c r="B58" s="7"/>
      <c r="C58" s="7"/>
      <c r="D58" s="7"/>
      <c r="E58" s="7"/>
      <c r="F58" s="7"/>
    </row>
    <row r="59" spans="1:6" ht="14.25">
      <c r="A59" s="7"/>
      <c r="B59" s="7"/>
      <c r="C59" s="7"/>
      <c r="D59" s="7"/>
      <c r="E59" s="7"/>
      <c r="F59" s="7"/>
    </row>
    <row r="60" spans="1:6" ht="14.25">
      <c r="A60" s="7"/>
      <c r="B60" s="7"/>
      <c r="C60" s="7"/>
      <c r="D60" s="7"/>
      <c r="E60" s="7"/>
      <c r="F60" s="7"/>
    </row>
    <row r="61" spans="1:6" ht="14.25">
      <c r="A61" s="7"/>
      <c r="B61" s="7"/>
      <c r="C61" s="7"/>
      <c r="D61" s="7"/>
      <c r="E61" s="7"/>
      <c r="F61" s="7"/>
    </row>
    <row r="62" spans="1:6" ht="14.25">
      <c r="A62" s="7"/>
      <c r="B62" s="7"/>
      <c r="C62" s="7"/>
      <c r="D62" s="7"/>
      <c r="E62" s="7"/>
      <c r="F62" s="7"/>
    </row>
    <row r="63" spans="1:6" ht="14.25">
      <c r="A63" s="7"/>
      <c r="B63" s="7"/>
      <c r="C63" s="7"/>
      <c r="D63" s="7"/>
      <c r="E63" s="7"/>
      <c r="F63" s="7"/>
    </row>
    <row r="64" spans="1:6" ht="14.25">
      <c r="A64" s="7"/>
      <c r="B64" s="7"/>
      <c r="C64" s="7"/>
      <c r="D64" s="7"/>
      <c r="E64" s="7"/>
      <c r="F64" s="7"/>
    </row>
    <row r="65" spans="1:6" ht="14.25">
      <c r="A65" s="7"/>
      <c r="B65" s="7"/>
      <c r="C65" s="7"/>
      <c r="D65" s="7"/>
      <c r="E65" s="7"/>
      <c r="F65" s="7"/>
    </row>
    <row r="66" spans="1:6" ht="14.25">
      <c r="A66" s="7"/>
      <c r="B66" s="7"/>
      <c r="C66" s="7"/>
      <c r="D66" s="7"/>
      <c r="E66" s="7"/>
      <c r="F66" s="7"/>
    </row>
    <row r="67" spans="1:6" ht="14.25">
      <c r="A67" s="7"/>
      <c r="B67" s="7"/>
      <c r="C67" s="7"/>
      <c r="D67" s="7"/>
      <c r="E67" s="7"/>
      <c r="F67" s="7"/>
    </row>
    <row r="68" spans="1:6" ht="14.25">
      <c r="A68" s="7"/>
      <c r="B68" s="7"/>
      <c r="C68" s="7"/>
      <c r="D68" s="7"/>
      <c r="E68" s="7"/>
      <c r="F68" s="7"/>
    </row>
    <row r="69" spans="1:6" ht="14.25">
      <c r="A69" s="7"/>
      <c r="B69" s="7"/>
      <c r="C69" s="7"/>
      <c r="D69" s="7"/>
      <c r="E69" s="7"/>
      <c r="F69" s="7"/>
    </row>
    <row r="70" spans="1:6" ht="14.25">
      <c r="A70" s="7"/>
      <c r="B70" s="7"/>
      <c r="C70" s="7"/>
      <c r="D70" s="7"/>
      <c r="E70" s="7"/>
      <c r="F70" s="7"/>
    </row>
    <row r="71" spans="1:6" ht="14.25">
      <c r="A71" s="7"/>
      <c r="B71" s="7"/>
      <c r="C71" s="7"/>
      <c r="D71" s="7"/>
      <c r="E71" s="7"/>
      <c r="F71" s="7"/>
    </row>
    <row r="72" spans="1:6" ht="14.25">
      <c r="A72" s="7"/>
      <c r="B72" s="7"/>
      <c r="C72" s="7"/>
      <c r="D72" s="7"/>
      <c r="E72" s="7"/>
      <c r="F72" s="7"/>
    </row>
    <row r="73" spans="1:6" ht="14.25">
      <c r="A73" s="7"/>
      <c r="B73" s="7"/>
      <c r="C73" s="7"/>
      <c r="D73" s="7"/>
      <c r="E73" s="7"/>
      <c r="F73" s="7"/>
    </row>
    <row r="74" spans="1:6" ht="14.25">
      <c r="A74" s="7"/>
      <c r="B74" s="7"/>
      <c r="C74" s="7"/>
      <c r="D74" s="7"/>
      <c r="E74" s="7"/>
      <c r="F74" s="7"/>
    </row>
    <row r="75" spans="1:6" ht="14.25">
      <c r="A75" s="7"/>
      <c r="B75" s="7"/>
      <c r="C75" s="7"/>
      <c r="D75" s="7"/>
      <c r="E75" s="7"/>
      <c r="F75" s="7"/>
    </row>
    <row r="76" spans="1:6" ht="14.25">
      <c r="A76" s="7"/>
      <c r="B76" s="7"/>
      <c r="C76" s="7"/>
      <c r="D76" s="7"/>
      <c r="E76" s="7"/>
      <c r="F76" s="7"/>
    </row>
    <row r="77" spans="1:6" ht="14.25">
      <c r="A77" s="7"/>
      <c r="B77" s="7"/>
      <c r="C77" s="7"/>
      <c r="D77" s="7"/>
      <c r="E77" s="7"/>
      <c r="F77" s="7"/>
    </row>
    <row r="78" spans="1:6" ht="14.25">
      <c r="A78" s="7"/>
      <c r="B78" s="7"/>
      <c r="C78" s="7"/>
      <c r="D78" s="7"/>
      <c r="E78" s="7"/>
      <c r="F78" s="7"/>
    </row>
    <row r="79" spans="1:6" ht="14.25">
      <c r="A79" s="7"/>
      <c r="B79" s="7"/>
      <c r="C79" s="7"/>
      <c r="D79" s="7"/>
      <c r="E79" s="7"/>
      <c r="F79" s="7"/>
    </row>
    <row r="80" spans="1:6" ht="14.25">
      <c r="A80" s="7"/>
      <c r="B80" s="7"/>
      <c r="C80" s="7"/>
      <c r="D80" s="7"/>
      <c r="E80" s="7"/>
      <c r="F80" s="7"/>
    </row>
    <row r="81" spans="1:6" ht="14.25">
      <c r="A81" s="7"/>
      <c r="B81" s="7"/>
      <c r="C81" s="7"/>
      <c r="D81" s="7"/>
      <c r="E81" s="7"/>
      <c r="F81" s="7"/>
    </row>
    <row r="82" spans="1:6" ht="14.25">
      <c r="A82" s="7"/>
      <c r="B82" s="7"/>
      <c r="C82" s="7"/>
      <c r="D82" s="7"/>
      <c r="E82" s="7"/>
      <c r="F82" s="7"/>
    </row>
    <row r="83" spans="1:6" ht="14.25">
      <c r="A83" s="7"/>
      <c r="B83" s="7"/>
      <c r="C83" s="7"/>
      <c r="D83" s="7"/>
      <c r="E83" s="7"/>
      <c r="F83" s="7"/>
    </row>
    <row r="84" spans="1:6" ht="14.25">
      <c r="A84" s="7"/>
      <c r="B84" s="7"/>
      <c r="C84" s="7"/>
      <c r="D84" s="7"/>
      <c r="E84" s="7"/>
      <c r="F84" s="7"/>
    </row>
    <row r="85" spans="1:6" ht="14.25">
      <c r="A85" s="7"/>
      <c r="B85" s="7"/>
      <c r="C85" s="7"/>
      <c r="D85" s="7"/>
      <c r="E85" s="7"/>
      <c r="F85" s="7"/>
    </row>
    <row r="86" spans="1:6" ht="14.25">
      <c r="A86" s="7"/>
      <c r="B86" s="7"/>
      <c r="C86" s="7"/>
      <c r="D86" s="7"/>
      <c r="E86" s="7"/>
      <c r="F86" s="7"/>
    </row>
    <row r="87" spans="1:6" ht="14.25">
      <c r="A87" s="7"/>
      <c r="B87" s="7"/>
      <c r="C87" s="7"/>
      <c r="D87" s="7"/>
      <c r="E87" s="7"/>
      <c r="F87" s="7"/>
    </row>
    <row r="88" spans="1:6" ht="14.25">
      <c r="A88" s="7"/>
      <c r="B88" s="7"/>
      <c r="C88" s="7"/>
      <c r="D88" s="7"/>
      <c r="E88" s="7"/>
      <c r="F88" s="7"/>
    </row>
    <row r="89" spans="1:6" ht="14.25">
      <c r="A89" s="7"/>
      <c r="B89" s="7"/>
      <c r="C89" s="7"/>
      <c r="D89" s="7"/>
      <c r="E89" s="7"/>
      <c r="F89" s="7"/>
    </row>
    <row r="90" spans="1:6" ht="14.25">
      <c r="A90" s="7"/>
      <c r="B90" s="7"/>
      <c r="C90" s="7"/>
      <c r="D90" s="7"/>
      <c r="E90" s="7"/>
      <c r="F90" s="7"/>
    </row>
    <row r="91" spans="1:6" ht="14.25">
      <c r="A91" s="7"/>
      <c r="B91" s="7"/>
      <c r="C91" s="7"/>
      <c r="D91" s="7"/>
      <c r="E91" s="7"/>
      <c r="F91" s="7"/>
    </row>
    <row r="92" spans="1:6" ht="14.25">
      <c r="A92" s="7"/>
      <c r="B92" s="7"/>
      <c r="C92" s="7"/>
      <c r="D92" s="7"/>
      <c r="E92" s="7"/>
      <c r="F92" s="7"/>
    </row>
    <row r="93" spans="1:6" ht="14.25">
      <c r="A93" s="7"/>
      <c r="B93" s="7"/>
      <c r="C93" s="7"/>
      <c r="D93" s="7"/>
      <c r="E93" s="7"/>
      <c r="F93" s="7"/>
    </row>
    <row r="94" spans="1:6" ht="14.25">
      <c r="A94" s="7"/>
      <c r="B94" s="7"/>
      <c r="C94" s="7"/>
      <c r="D94" s="7"/>
      <c r="E94" s="7"/>
      <c r="F94" s="7"/>
    </row>
    <row r="95" spans="1:6" ht="14.25">
      <c r="A95" s="7"/>
      <c r="B95" s="7"/>
      <c r="C95" s="7"/>
      <c r="D95" s="7"/>
      <c r="E95" s="7"/>
      <c r="F95" s="7"/>
    </row>
    <row r="96" spans="1:6" ht="14.25">
      <c r="A96" s="7"/>
      <c r="B96" s="7"/>
      <c r="C96" s="7"/>
      <c r="D96" s="7"/>
      <c r="E96" s="7"/>
      <c r="F96" s="7"/>
    </row>
    <row r="97" spans="1:6" ht="14.25">
      <c r="A97" s="7"/>
      <c r="B97" s="7"/>
      <c r="C97" s="7"/>
      <c r="D97" s="7"/>
      <c r="E97" s="7"/>
      <c r="F97" s="7"/>
    </row>
    <row r="98" spans="1:6" ht="14.25">
      <c r="A98" s="7"/>
      <c r="B98" s="7"/>
      <c r="C98" s="7"/>
      <c r="D98" s="7"/>
      <c r="E98" s="7"/>
      <c r="F98" s="7"/>
    </row>
    <row r="99" spans="1:6" ht="14.25">
      <c r="A99" s="7"/>
      <c r="B99" s="7"/>
      <c r="C99" s="7"/>
      <c r="D99" s="7"/>
      <c r="E99" s="7"/>
      <c r="F99" s="7"/>
    </row>
    <row r="100" spans="1:6" ht="14.25">
      <c r="A100" s="7"/>
      <c r="B100" s="7"/>
      <c r="C100" s="7"/>
      <c r="D100" s="7"/>
      <c r="E100" s="7"/>
      <c r="F100" s="7"/>
    </row>
    <row r="101" spans="1:6" ht="14.25">
      <c r="A101" s="7"/>
      <c r="B101" s="7"/>
      <c r="C101" s="7"/>
      <c r="D101" s="7"/>
      <c r="E101" s="7"/>
      <c r="F101" s="7"/>
    </row>
    <row r="102" spans="1:6" ht="14.25">
      <c r="A102" s="7"/>
      <c r="B102" s="7"/>
      <c r="C102" s="7"/>
      <c r="D102" s="7"/>
      <c r="E102" s="7"/>
      <c r="F102" s="7"/>
    </row>
    <row r="103" spans="1:6" ht="14.25">
      <c r="A103" s="7"/>
      <c r="B103" s="7"/>
      <c r="C103" s="7"/>
      <c r="D103" s="7"/>
      <c r="E103" s="7"/>
      <c r="F103" s="7"/>
    </row>
    <row r="104" spans="1:6" ht="14.25">
      <c r="A104" s="7"/>
      <c r="B104" s="7"/>
      <c r="C104" s="7"/>
      <c r="D104" s="7"/>
      <c r="E104" s="7"/>
      <c r="F104" s="7"/>
    </row>
    <row r="105" spans="1:6" ht="14.25">
      <c r="A105" s="7"/>
      <c r="B105" s="7"/>
      <c r="C105" s="7"/>
      <c r="D105" s="7"/>
      <c r="E105" s="7"/>
      <c r="F105" s="7"/>
    </row>
    <row r="106" spans="1:6" ht="14.25">
      <c r="A106" s="7"/>
      <c r="B106" s="7"/>
      <c r="C106" s="7"/>
      <c r="D106" s="7"/>
      <c r="E106" s="7"/>
      <c r="F106" s="7"/>
    </row>
    <row r="107" spans="1:6" ht="14.25">
      <c r="A107" s="7"/>
      <c r="B107" s="7"/>
      <c r="C107" s="7"/>
      <c r="D107" s="7"/>
      <c r="E107" s="7"/>
      <c r="F107" s="7"/>
    </row>
    <row r="108" spans="1:6" ht="14.25">
      <c r="A108" s="7"/>
      <c r="B108" s="7"/>
      <c r="C108" s="7"/>
      <c r="D108" s="7"/>
      <c r="E108" s="7"/>
      <c r="F108" s="7"/>
    </row>
    <row r="109" spans="1:6" ht="14.25">
      <c r="A109" s="7"/>
      <c r="B109" s="7"/>
      <c r="C109" s="7"/>
      <c r="D109" s="7"/>
      <c r="E109" s="7"/>
      <c r="F109" s="7"/>
    </row>
    <row r="110" spans="1:6" ht="14.25">
      <c r="A110" s="7"/>
      <c r="B110" s="7"/>
      <c r="C110" s="7"/>
      <c r="D110" s="7"/>
      <c r="E110" s="7"/>
      <c r="F110" s="7"/>
    </row>
    <row r="111" spans="1:6" ht="14.25">
      <c r="A111" s="7"/>
      <c r="B111" s="7"/>
      <c r="C111" s="7"/>
      <c r="D111" s="7"/>
      <c r="E111" s="7"/>
      <c r="F111" s="7"/>
    </row>
    <row r="112" spans="1:6" ht="14.25">
      <c r="A112" s="7"/>
      <c r="B112" s="7"/>
      <c r="C112" s="7"/>
      <c r="D112" s="7"/>
      <c r="E112" s="7"/>
      <c r="F112" s="7"/>
    </row>
    <row r="113" spans="1:6" ht="14.25">
      <c r="A113" s="7"/>
      <c r="B113" s="7"/>
      <c r="C113" s="7"/>
      <c r="D113" s="7"/>
      <c r="E113" s="7"/>
      <c r="F113" s="7"/>
    </row>
    <row r="114" spans="1:6" ht="14.25">
      <c r="A114" s="7"/>
      <c r="B114" s="7"/>
      <c r="C114" s="7"/>
      <c r="D114" s="7"/>
      <c r="E114" s="7"/>
      <c r="F114" s="7"/>
    </row>
    <row r="115" spans="1:6" ht="14.25">
      <c r="A115" s="7"/>
      <c r="B115" s="7"/>
      <c r="C115" s="7"/>
      <c r="D115" s="7"/>
      <c r="E115" s="7"/>
      <c r="F115" s="7"/>
    </row>
    <row r="116" spans="1:6" ht="14.25">
      <c r="A116" s="7"/>
      <c r="B116" s="7"/>
      <c r="C116" s="7"/>
      <c r="D116" s="7"/>
      <c r="E116" s="7"/>
      <c r="F116" s="7"/>
    </row>
    <row r="117" spans="1:6" ht="14.25">
      <c r="A117" s="7"/>
      <c r="B117" s="7"/>
      <c r="C117" s="7"/>
      <c r="D117" s="7"/>
      <c r="E117" s="7"/>
      <c r="F117" s="7"/>
    </row>
    <row r="118" spans="1:6" ht="14.25">
      <c r="A118" s="7"/>
      <c r="B118" s="7"/>
      <c r="C118" s="7"/>
      <c r="D118" s="7"/>
      <c r="E118" s="7"/>
      <c r="F118" s="7"/>
    </row>
    <row r="119" spans="1:6" ht="14.25">
      <c r="A119" s="7"/>
      <c r="B119" s="7"/>
      <c r="C119" s="7"/>
      <c r="D119" s="7"/>
      <c r="E119" s="7"/>
      <c r="F119" s="7"/>
    </row>
    <row r="120" spans="1:6" ht="14.25">
      <c r="A120" s="7"/>
      <c r="B120" s="7"/>
      <c r="C120" s="7"/>
      <c r="D120" s="7"/>
      <c r="E120" s="7"/>
      <c r="F120" s="7"/>
    </row>
    <row r="121" spans="1:6" ht="14.25">
      <c r="A121" s="7"/>
      <c r="B121" s="7"/>
      <c r="C121" s="7"/>
      <c r="D121" s="7"/>
      <c r="E121" s="7"/>
      <c r="F121" s="7"/>
    </row>
  </sheetData>
  <sheetProtection/>
  <mergeCells count="2">
    <mergeCell ref="A1:F1"/>
    <mergeCell ref="D31:F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zoomScale="75" zoomScaleNormal="75" zoomScalePageLayoutView="0" workbookViewId="0" topLeftCell="A1">
      <selection activeCell="R18" sqref="R18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20.7109375" style="1" customWidth="1"/>
    <col min="5" max="5" width="21.8515625" style="1" customWidth="1"/>
    <col min="6" max="6" width="22.00390625" style="1" customWidth="1"/>
    <col min="7" max="7" width="16.7109375" style="35" bestFit="1" customWidth="1"/>
    <col min="8" max="8" width="11.421875" style="1" customWidth="1"/>
    <col min="9" max="16384" width="9.140625" style="1" customWidth="1"/>
  </cols>
  <sheetData>
    <row r="1" spans="1:6" ht="36" customHeight="1">
      <c r="A1" s="49" t="s">
        <v>64</v>
      </c>
      <c r="B1" s="49"/>
      <c r="C1" s="49"/>
      <c r="D1" s="49"/>
      <c r="E1" s="49"/>
      <c r="F1" s="49"/>
    </row>
    <row r="2" spans="1:6" ht="92.25" customHeight="1">
      <c r="A2" s="4" t="s">
        <v>10</v>
      </c>
      <c r="B2" s="4" t="s">
        <v>11</v>
      </c>
      <c r="C2" s="4" t="s">
        <v>12</v>
      </c>
      <c r="D2" s="25" t="s">
        <v>70</v>
      </c>
      <c r="E2" s="4" t="s">
        <v>71</v>
      </c>
      <c r="F2" s="4" t="s">
        <v>72</v>
      </c>
    </row>
    <row r="3" spans="1:6" ht="25.5" customHeight="1">
      <c r="A3" s="4">
        <v>1</v>
      </c>
      <c r="B3" s="5" t="s">
        <v>13</v>
      </c>
      <c r="C3" s="4" t="s">
        <v>14</v>
      </c>
      <c r="D3" s="28">
        <v>188.5</v>
      </c>
      <c r="E3" s="28">
        <v>188.5</v>
      </c>
      <c r="F3" s="28">
        <v>188.5</v>
      </c>
    </row>
    <row r="4" spans="1:6" ht="60.75" customHeight="1">
      <c r="A4" s="4">
        <v>2</v>
      </c>
      <c r="B4" s="5" t="s">
        <v>15</v>
      </c>
      <c r="C4" s="4" t="s">
        <v>14</v>
      </c>
      <c r="D4" s="28"/>
      <c r="E4" s="28">
        <v>142.96</v>
      </c>
      <c r="F4" s="28">
        <v>151.4255376344086</v>
      </c>
    </row>
    <row r="5" spans="1:6" ht="21.75" customHeight="1">
      <c r="A5" s="4">
        <v>3</v>
      </c>
      <c r="B5" s="5" t="s">
        <v>16</v>
      </c>
      <c r="C5" s="4" t="s">
        <v>17</v>
      </c>
      <c r="D5" s="28">
        <v>755.4936379999999</v>
      </c>
      <c r="E5" s="28">
        <v>780</v>
      </c>
      <c r="F5" s="28">
        <v>738.0000000000001</v>
      </c>
    </row>
    <row r="6" spans="1:6" ht="29.25" customHeight="1">
      <c r="A6" s="4">
        <v>4</v>
      </c>
      <c r="B6" s="5" t="s">
        <v>18</v>
      </c>
      <c r="C6" s="4" t="s">
        <v>17</v>
      </c>
      <c r="D6" s="28">
        <v>629.508909</v>
      </c>
      <c r="E6" s="28">
        <v>644.11</v>
      </c>
      <c r="F6" s="28">
        <v>618.5330000000001</v>
      </c>
    </row>
    <row r="7" spans="1:6" ht="24.75" customHeight="1">
      <c r="A7" s="4">
        <v>5</v>
      </c>
      <c r="B7" s="5" t="s">
        <v>19</v>
      </c>
      <c r="C7" s="4" t="s">
        <v>20</v>
      </c>
      <c r="D7" s="28">
        <v>1364.053</v>
      </c>
      <c r="E7" s="28">
        <v>1360</v>
      </c>
      <c r="F7" s="28">
        <v>1360</v>
      </c>
    </row>
    <row r="8" spans="1:6" ht="24" customHeight="1">
      <c r="A8" s="4">
        <v>6</v>
      </c>
      <c r="B8" s="5" t="s">
        <v>21</v>
      </c>
      <c r="C8" s="4" t="s">
        <v>20</v>
      </c>
      <c r="D8" s="28">
        <v>1358.077</v>
      </c>
      <c r="E8" s="28">
        <v>1354.48</v>
      </c>
      <c r="F8" s="28">
        <v>1354.477</v>
      </c>
    </row>
    <row r="9" spans="1:7" ht="21.75" customHeight="1">
      <c r="A9" s="4">
        <v>7</v>
      </c>
      <c r="B9" s="6" t="s">
        <v>22</v>
      </c>
      <c r="C9" s="4" t="s">
        <v>23</v>
      </c>
      <c r="D9" s="29">
        <f>D10+D11</f>
        <v>1218.99376618465</v>
      </c>
      <c r="E9" s="29">
        <f>E10+E11</f>
        <v>1337.2333106014817</v>
      </c>
      <c r="F9" s="29">
        <f>F10+F11</f>
        <v>1516.3503449041536</v>
      </c>
      <c r="G9" s="38">
        <f>G10+G11</f>
        <v>1696858.0890872604</v>
      </c>
    </row>
    <row r="10" spans="1:7" ht="24.75" customHeight="1">
      <c r="A10" s="4" t="s">
        <v>24</v>
      </c>
      <c r="B10" s="6" t="s">
        <v>25</v>
      </c>
      <c r="C10" s="4" t="s">
        <v>23</v>
      </c>
      <c r="D10" s="29">
        <v>768.24802966847</v>
      </c>
      <c r="E10" s="29">
        <v>859.185525136446</v>
      </c>
      <c r="F10" s="29">
        <v>895.3935340622444</v>
      </c>
      <c r="G10" s="36">
        <f>'[2]Лист0.1СТЭЦ-1'!$J$43</f>
        <v>942511.3270870169</v>
      </c>
    </row>
    <row r="11" spans="1:7" ht="15">
      <c r="A11" s="4" t="s">
        <v>26</v>
      </c>
      <c r="B11" s="6" t="s">
        <v>27</v>
      </c>
      <c r="C11" s="4" t="s">
        <v>23</v>
      </c>
      <c r="D11" s="29">
        <v>450.74573651618</v>
      </c>
      <c r="E11" s="29">
        <v>478.04778546503564</v>
      </c>
      <c r="F11" s="29">
        <v>620.9568108419094</v>
      </c>
      <c r="G11" s="38">
        <f>'[2]Лист0.1СТЭЦ-1'!$K$43</f>
        <v>754346.7620002434</v>
      </c>
    </row>
    <row r="12" spans="1:6" ht="30">
      <c r="A12" s="4" t="s">
        <v>28</v>
      </c>
      <c r="B12" s="6" t="s">
        <v>54</v>
      </c>
      <c r="C12" s="4" t="s">
        <v>23</v>
      </c>
      <c r="D12" s="28"/>
      <c r="E12" s="29"/>
      <c r="F12" s="29"/>
    </row>
    <row r="13" spans="1:7" ht="14.25">
      <c r="A13" s="4"/>
      <c r="B13" s="5"/>
      <c r="C13" s="4"/>
      <c r="D13" s="28"/>
      <c r="E13" s="29"/>
      <c r="F13" s="29"/>
      <c r="G13" s="37"/>
    </row>
    <row r="14" spans="1:7" ht="14.25">
      <c r="A14" s="4" t="s">
        <v>29</v>
      </c>
      <c r="B14" s="5" t="s">
        <v>30</v>
      </c>
      <c r="C14" s="4" t="s">
        <v>23</v>
      </c>
      <c r="D14" s="29">
        <v>815.7692243307499</v>
      </c>
      <c r="E14" s="29">
        <v>857.2348732521659</v>
      </c>
      <c r="F14" s="29">
        <v>893.4755009659377</v>
      </c>
      <c r="G14" s="35">
        <v>941028.5518879131</v>
      </c>
    </row>
    <row r="15" spans="1:6" ht="14.25">
      <c r="A15" s="4"/>
      <c r="B15" s="5" t="s">
        <v>31</v>
      </c>
      <c r="C15" s="4" t="s">
        <v>32</v>
      </c>
      <c r="D15" s="31">
        <v>379.63082721032583</v>
      </c>
      <c r="E15" s="31" t="s">
        <v>76</v>
      </c>
      <c r="F15" s="31">
        <v>377.5868754459379</v>
      </c>
    </row>
    <row r="16" spans="1:6" ht="14.25">
      <c r="A16" s="4" t="s">
        <v>33</v>
      </c>
      <c r="B16" s="5" t="s">
        <v>52</v>
      </c>
      <c r="C16" s="4" t="s">
        <v>23</v>
      </c>
      <c r="D16" s="29">
        <v>635.9309332892499</v>
      </c>
      <c r="E16" s="29">
        <v>662.2060425156858</v>
      </c>
      <c r="F16" s="29">
        <v>719.3320207145864</v>
      </c>
    </row>
    <row r="17" spans="1:6" ht="14.25">
      <c r="A17" s="4"/>
      <c r="B17" s="5" t="s">
        <v>37</v>
      </c>
      <c r="C17" s="4" t="s">
        <v>34</v>
      </c>
      <c r="D17" s="31">
        <v>135.52112711162982</v>
      </c>
      <c r="E17" s="31">
        <v>139</v>
      </c>
      <c r="F17" s="31">
        <v>139.09559</v>
      </c>
    </row>
    <row r="18" spans="1:6" ht="42.75" customHeight="1">
      <c r="A18" s="4"/>
      <c r="B18" s="5" t="s">
        <v>35</v>
      </c>
      <c r="C18" s="4"/>
      <c r="D18" s="28"/>
      <c r="E18" s="29" t="str">
        <f>'Архангельская ТЭЦ '!E18</f>
        <v>приказ Минэнерго РФ № 1106 от 26.10.2016</v>
      </c>
      <c r="F18" s="29"/>
    </row>
    <row r="19" spans="1:7" ht="15">
      <c r="A19" s="4">
        <v>11</v>
      </c>
      <c r="B19" s="6" t="s">
        <v>38</v>
      </c>
      <c r="C19" s="11" t="s">
        <v>23</v>
      </c>
      <c r="D19" s="29">
        <v>1490.0056620600583</v>
      </c>
      <c r="E19" s="29">
        <f>E20+E21</f>
        <v>1229.3649271966176</v>
      </c>
      <c r="F19" s="29">
        <f>F20+F21</f>
        <v>1408.4819614992898</v>
      </c>
      <c r="G19" s="38">
        <f>G20+G21</f>
        <v>1588989.7056823964</v>
      </c>
    </row>
    <row r="20" spans="1:7" ht="14.25">
      <c r="A20" s="4" t="s">
        <v>39</v>
      </c>
      <c r="B20" s="5" t="s">
        <v>42</v>
      </c>
      <c r="C20" s="4" t="s">
        <v>23</v>
      </c>
      <c r="D20" s="28"/>
      <c r="E20" s="29">
        <f>E10</f>
        <v>859.185525136446</v>
      </c>
      <c r="F20" s="29">
        <f>F10</f>
        <v>895.3935340622444</v>
      </c>
      <c r="G20" s="36">
        <f>G10</f>
        <v>942511.3270870169</v>
      </c>
    </row>
    <row r="21" spans="1:7" ht="14.25">
      <c r="A21" s="4" t="s">
        <v>40</v>
      </c>
      <c r="B21" s="5" t="s">
        <v>43</v>
      </c>
      <c r="C21" s="4" t="s">
        <v>23</v>
      </c>
      <c r="D21" s="28"/>
      <c r="E21" s="29">
        <f>E11-E24</f>
        <v>370.17940206017164</v>
      </c>
      <c r="F21" s="29">
        <f>F11-F24</f>
        <v>513.0884274370453</v>
      </c>
      <c r="G21" s="38">
        <f>G11-G24</f>
        <v>646478.3785953794</v>
      </c>
    </row>
    <row r="22" spans="1:6" ht="30.75" customHeight="1">
      <c r="A22" s="4" t="s">
        <v>41</v>
      </c>
      <c r="B22" s="5" t="s">
        <v>58</v>
      </c>
      <c r="C22" s="4" t="s">
        <v>23</v>
      </c>
      <c r="D22" s="28"/>
      <c r="E22" s="28"/>
      <c r="F22" s="28"/>
    </row>
    <row r="23" spans="1:7" s="30" customFormat="1" ht="28.5">
      <c r="A23" s="26">
        <v>12</v>
      </c>
      <c r="B23" s="27" t="s">
        <v>45</v>
      </c>
      <c r="C23" s="26" t="s">
        <v>23</v>
      </c>
      <c r="D23" s="28"/>
      <c r="E23" s="29"/>
      <c r="F23" s="29"/>
      <c r="G23" s="39"/>
    </row>
    <row r="24" spans="1:7" s="30" customFormat="1" ht="14.25">
      <c r="A24" s="26" t="s">
        <v>46</v>
      </c>
      <c r="B24" s="27" t="s">
        <v>47</v>
      </c>
      <c r="C24" s="26" t="s">
        <v>23</v>
      </c>
      <c r="D24" s="29">
        <f>E24</f>
        <v>107.868383404864</v>
      </c>
      <c r="E24" s="29">
        <f>107868.383404864/1000</f>
        <v>107.868383404864</v>
      </c>
      <c r="F24" s="29">
        <f>E24</f>
        <v>107.868383404864</v>
      </c>
      <c r="G24" s="39">
        <f>F24*1000</f>
        <v>107868.383404864</v>
      </c>
    </row>
    <row r="25" spans="1:7" s="30" customFormat="1" ht="14.25">
      <c r="A25" s="26"/>
      <c r="B25" s="27" t="s">
        <v>48</v>
      </c>
      <c r="C25" s="26" t="s">
        <v>23</v>
      </c>
      <c r="D25" s="28"/>
      <c r="E25" s="29"/>
      <c r="F25" s="29"/>
      <c r="G25" s="39"/>
    </row>
    <row r="26" spans="1:7" s="30" customFormat="1" ht="14.25">
      <c r="A26" s="26"/>
      <c r="B26" s="27"/>
      <c r="C26" s="26"/>
      <c r="D26" s="26"/>
      <c r="E26" s="29"/>
      <c r="F26" s="29"/>
      <c r="G26" s="39"/>
    </row>
    <row r="27" spans="1:6" ht="14.25">
      <c r="A27" s="4" t="s">
        <v>49</v>
      </c>
      <c r="B27" s="5" t="s">
        <v>55</v>
      </c>
      <c r="C27" s="4" t="s">
        <v>23</v>
      </c>
      <c r="D27" s="23">
        <f>D9-D19</f>
        <v>-271.0118958754083</v>
      </c>
      <c r="E27" s="23">
        <f>E9-E19</f>
        <v>107.86838340486406</v>
      </c>
      <c r="F27" s="23">
        <f>F9-F19</f>
        <v>107.86838340486383</v>
      </c>
    </row>
    <row r="28" spans="1:6" ht="14.25">
      <c r="A28" s="4"/>
      <c r="B28" s="5"/>
      <c r="C28" s="4"/>
      <c r="D28" s="4"/>
      <c r="E28" s="23"/>
      <c r="F28" s="23"/>
    </row>
    <row r="29" spans="1:6" ht="28.5">
      <c r="A29" s="4" t="s">
        <v>50</v>
      </c>
      <c r="B29" s="5" t="s">
        <v>56</v>
      </c>
      <c r="C29" s="4" t="s">
        <v>57</v>
      </c>
      <c r="D29" s="24">
        <f>D27/D9</f>
        <v>-0.2223242672714014</v>
      </c>
      <c r="E29" s="24">
        <f>E27/E9</f>
        <v>0.08066534280120896</v>
      </c>
      <c r="F29" s="24">
        <f>F27/F9</f>
        <v>0.0711368476073925</v>
      </c>
    </row>
    <row r="30" spans="1:6" ht="14.25">
      <c r="A30" s="4"/>
      <c r="B30" s="5"/>
      <c r="C30" s="4"/>
      <c r="D30" s="4"/>
      <c r="E30" s="4"/>
      <c r="F30" s="4"/>
    </row>
    <row r="31" spans="1:6" ht="77.25" customHeight="1">
      <c r="A31" s="4" t="s">
        <v>51</v>
      </c>
      <c r="B31" s="5" t="s">
        <v>53</v>
      </c>
      <c r="C31" s="4" t="s">
        <v>23</v>
      </c>
      <c r="D31" s="50" t="s">
        <v>66</v>
      </c>
      <c r="E31" s="51"/>
      <c r="F31" s="52"/>
    </row>
    <row r="32" spans="1:6" ht="14.25">
      <c r="A32" s="7"/>
      <c r="B32" s="18"/>
      <c r="C32" s="7"/>
      <c r="D32" s="7"/>
      <c r="E32" s="7"/>
      <c r="F32" s="7"/>
    </row>
    <row r="33" spans="1:6" ht="14.25">
      <c r="A33" s="20" t="s">
        <v>62</v>
      </c>
      <c r="B33" s="14"/>
      <c r="C33" s="16"/>
      <c r="D33" s="16"/>
      <c r="E33" s="16"/>
      <c r="F33" s="7"/>
    </row>
    <row r="34" spans="1:8" s="13" customFormat="1" ht="14.25" customHeight="1">
      <c r="A34" s="14"/>
      <c r="B34" s="16"/>
      <c r="C34" s="16"/>
      <c r="D34" s="16"/>
      <c r="E34" s="16"/>
      <c r="F34" s="12"/>
      <c r="G34" s="40"/>
      <c r="H34" s="12"/>
    </row>
    <row r="35" spans="1:8" s="13" customFormat="1" ht="29.25" customHeight="1">
      <c r="A35" s="53"/>
      <c r="B35" s="53"/>
      <c r="C35" s="53"/>
      <c r="D35" s="53"/>
      <c r="E35" s="53"/>
      <c r="F35" s="53"/>
      <c r="G35" s="40"/>
      <c r="H35" s="12"/>
    </row>
    <row r="36" spans="1:8" s="13" customFormat="1" ht="11.25">
      <c r="A36" s="14"/>
      <c r="B36" s="14"/>
      <c r="C36" s="12"/>
      <c r="D36" s="12"/>
      <c r="E36" s="12"/>
      <c r="F36" s="12"/>
      <c r="G36" s="40"/>
      <c r="H36" s="12"/>
    </row>
    <row r="37" spans="1:8" s="13" customFormat="1" ht="11.25">
      <c r="A37" s="14"/>
      <c r="B37" s="14"/>
      <c r="C37" s="12"/>
      <c r="D37" s="12"/>
      <c r="E37" s="12"/>
      <c r="F37" s="12"/>
      <c r="G37" s="40"/>
      <c r="H37" s="12"/>
    </row>
    <row r="38" spans="1:6" ht="14.25">
      <c r="A38" s="7"/>
      <c r="B38" s="18"/>
      <c r="C38" s="7"/>
      <c r="D38" s="7"/>
      <c r="E38" s="7"/>
      <c r="F38" s="7"/>
    </row>
    <row r="39" spans="1:6" ht="14.25">
      <c r="A39" s="7"/>
      <c r="B39" s="18"/>
      <c r="C39" s="7"/>
      <c r="D39" s="7"/>
      <c r="E39" s="7"/>
      <c r="F39" s="7"/>
    </row>
    <row r="40" spans="1:6" ht="14.25">
      <c r="A40" s="7"/>
      <c r="B40" s="18"/>
      <c r="C40" s="7"/>
      <c r="D40" s="7"/>
      <c r="E40" s="7"/>
      <c r="F40" s="7"/>
    </row>
    <row r="41" spans="1:6" ht="14.25">
      <c r="A41" s="7"/>
      <c r="B41" s="18"/>
      <c r="C41" s="7"/>
      <c r="D41" s="7"/>
      <c r="E41" s="7"/>
      <c r="F41" s="7"/>
    </row>
    <row r="42" spans="1:6" ht="14.25">
      <c r="A42" s="7"/>
      <c r="B42" s="18"/>
      <c r="C42" s="7"/>
      <c r="D42" s="7"/>
      <c r="E42" s="7"/>
      <c r="F42" s="7"/>
    </row>
    <row r="43" spans="1:6" ht="14.25">
      <c r="A43" s="7"/>
      <c r="B43" s="18"/>
      <c r="C43" s="7"/>
      <c r="D43" s="7"/>
      <c r="E43" s="7"/>
      <c r="F43" s="7"/>
    </row>
    <row r="44" spans="1:6" ht="14.25">
      <c r="A44" s="7"/>
      <c r="B44" s="18"/>
      <c r="C44" s="7"/>
      <c r="D44" s="7"/>
      <c r="E44" s="7"/>
      <c r="F44" s="7"/>
    </row>
    <row r="45" spans="1:6" ht="14.25">
      <c r="A45" s="7"/>
      <c r="B45" s="18"/>
      <c r="C45" s="7"/>
      <c r="D45" s="7"/>
      <c r="E45" s="7"/>
      <c r="F45" s="7"/>
    </row>
    <row r="46" spans="1:6" ht="14.25">
      <c r="A46" s="7"/>
      <c r="B46" s="18"/>
      <c r="C46" s="7"/>
      <c r="D46" s="7"/>
      <c r="E46" s="7"/>
      <c r="F46" s="7"/>
    </row>
    <row r="47" spans="1:6" ht="14.25">
      <c r="A47" s="7"/>
      <c r="B47" s="18"/>
      <c r="C47" s="7"/>
      <c r="D47" s="7"/>
      <c r="E47" s="7"/>
      <c r="F47" s="7"/>
    </row>
    <row r="48" spans="1:6" ht="14.25">
      <c r="A48" s="7"/>
      <c r="B48" s="18"/>
      <c r="C48" s="7"/>
      <c r="D48" s="7"/>
      <c r="E48" s="7"/>
      <c r="F48" s="7"/>
    </row>
    <row r="49" spans="1:6" ht="14.25">
      <c r="A49" s="7"/>
      <c r="B49" s="18"/>
      <c r="C49" s="7"/>
      <c r="D49" s="7"/>
      <c r="E49" s="7"/>
      <c r="F49" s="7"/>
    </row>
    <row r="50" spans="1:6" ht="14.25">
      <c r="A50" s="7"/>
      <c r="B50" s="18"/>
      <c r="C50" s="7"/>
      <c r="D50" s="7"/>
      <c r="E50" s="7"/>
      <c r="F50" s="7"/>
    </row>
    <row r="51" spans="1:6" ht="14.25">
      <c r="A51" s="7"/>
      <c r="B51" s="18"/>
      <c r="C51" s="7"/>
      <c r="D51" s="7"/>
      <c r="E51" s="7"/>
      <c r="F51" s="7"/>
    </row>
    <row r="52" spans="1:6" ht="14.25">
      <c r="A52" s="7"/>
      <c r="B52" s="18"/>
      <c r="C52" s="7"/>
      <c r="D52" s="7"/>
      <c r="E52" s="7"/>
      <c r="F52" s="7"/>
    </row>
    <row r="53" spans="1:6" ht="14.25">
      <c r="A53" s="7"/>
      <c r="B53" s="18"/>
      <c r="C53" s="7"/>
      <c r="D53" s="7"/>
      <c r="E53" s="7"/>
      <c r="F53" s="7"/>
    </row>
    <row r="54" spans="1:6" ht="14.25">
      <c r="A54" s="7"/>
      <c r="B54" s="7"/>
      <c r="C54" s="7"/>
      <c r="D54" s="7"/>
      <c r="E54" s="7"/>
      <c r="F54" s="7"/>
    </row>
    <row r="55" spans="1:6" ht="14.25">
      <c r="A55" s="7"/>
      <c r="B55" s="7"/>
      <c r="C55" s="7"/>
      <c r="D55" s="7"/>
      <c r="E55" s="7"/>
      <c r="F55" s="7"/>
    </row>
    <row r="56" spans="1:6" ht="14.25">
      <c r="A56" s="7"/>
      <c r="B56" s="7"/>
      <c r="C56" s="7"/>
      <c r="D56" s="7"/>
      <c r="E56" s="7"/>
      <c r="F56" s="7"/>
    </row>
    <row r="57" spans="1:6" ht="14.25">
      <c r="A57" s="7"/>
      <c r="B57" s="7"/>
      <c r="C57" s="7"/>
      <c r="D57" s="7"/>
      <c r="E57" s="7"/>
      <c r="F57" s="7"/>
    </row>
    <row r="58" spans="1:6" ht="14.25">
      <c r="A58" s="7"/>
      <c r="B58" s="7"/>
      <c r="C58" s="7"/>
      <c r="D58" s="7"/>
      <c r="E58" s="7"/>
      <c r="F58" s="7"/>
    </row>
    <row r="59" spans="1:6" ht="14.25">
      <c r="A59" s="7"/>
      <c r="B59" s="7"/>
      <c r="C59" s="7"/>
      <c r="D59" s="7"/>
      <c r="E59" s="7"/>
      <c r="F59" s="7"/>
    </row>
    <row r="60" spans="1:6" ht="14.25">
      <c r="A60" s="7"/>
      <c r="B60" s="7"/>
      <c r="C60" s="7"/>
      <c r="D60" s="7"/>
      <c r="E60" s="7"/>
      <c r="F60" s="7"/>
    </row>
    <row r="61" spans="1:6" ht="14.25">
      <c r="A61" s="7"/>
      <c r="B61" s="7"/>
      <c r="C61" s="7"/>
      <c r="D61" s="7"/>
      <c r="E61" s="7"/>
      <c r="F61" s="7"/>
    </row>
    <row r="62" spans="1:6" ht="14.25">
      <c r="A62" s="7"/>
      <c r="B62" s="7"/>
      <c r="C62" s="7"/>
      <c r="D62" s="7"/>
      <c r="E62" s="7"/>
      <c r="F62" s="7"/>
    </row>
    <row r="63" spans="1:6" ht="14.25">
      <c r="A63" s="7"/>
      <c r="B63" s="7"/>
      <c r="C63" s="7"/>
      <c r="D63" s="7"/>
      <c r="E63" s="7"/>
      <c r="F63" s="7"/>
    </row>
    <row r="64" spans="1:6" ht="14.25">
      <c r="A64" s="7"/>
      <c r="B64" s="7"/>
      <c r="C64" s="7"/>
      <c r="D64" s="7"/>
      <c r="E64" s="7"/>
      <c r="F64" s="7"/>
    </row>
    <row r="65" spans="1:6" ht="14.25">
      <c r="A65" s="7"/>
      <c r="B65" s="7"/>
      <c r="C65" s="7"/>
      <c r="D65" s="7"/>
      <c r="E65" s="7"/>
      <c r="F65" s="7"/>
    </row>
    <row r="66" spans="1:6" ht="14.25">
      <c r="A66" s="7"/>
      <c r="B66" s="7"/>
      <c r="C66" s="7"/>
      <c r="D66" s="7"/>
      <c r="E66" s="7"/>
      <c r="F66" s="7"/>
    </row>
    <row r="67" spans="1:6" ht="14.25">
      <c r="A67" s="7"/>
      <c r="B67" s="7"/>
      <c r="C67" s="7"/>
      <c r="D67" s="7"/>
      <c r="E67" s="7"/>
      <c r="F67" s="7"/>
    </row>
    <row r="68" spans="1:6" ht="14.25">
      <c r="A68" s="7"/>
      <c r="B68" s="7"/>
      <c r="C68" s="7"/>
      <c r="D68" s="7"/>
      <c r="E68" s="7"/>
      <c r="F68" s="7"/>
    </row>
    <row r="69" spans="1:6" ht="14.25">
      <c r="A69" s="7"/>
      <c r="B69" s="7"/>
      <c r="C69" s="7"/>
      <c r="D69" s="7"/>
      <c r="E69" s="7"/>
      <c r="F69" s="7"/>
    </row>
    <row r="70" spans="1:6" ht="14.25">
      <c r="A70" s="7"/>
      <c r="B70" s="7"/>
      <c r="C70" s="7"/>
      <c r="D70" s="7"/>
      <c r="E70" s="7"/>
      <c r="F70" s="7"/>
    </row>
    <row r="71" spans="1:6" ht="14.25">
      <c r="A71" s="7"/>
      <c r="B71" s="7"/>
      <c r="C71" s="7"/>
      <c r="D71" s="7"/>
      <c r="E71" s="7"/>
      <c r="F71" s="7"/>
    </row>
    <row r="72" spans="1:6" ht="14.25">
      <c r="A72" s="7"/>
      <c r="B72" s="7"/>
      <c r="C72" s="7"/>
      <c r="D72" s="7"/>
      <c r="E72" s="7"/>
      <c r="F72" s="7"/>
    </row>
    <row r="73" spans="1:6" ht="14.25">
      <c r="A73" s="7"/>
      <c r="B73" s="7"/>
      <c r="C73" s="7"/>
      <c r="D73" s="7"/>
      <c r="E73" s="7"/>
      <c r="F73" s="7"/>
    </row>
    <row r="74" spans="1:6" ht="14.25">
      <c r="A74" s="7"/>
      <c r="B74" s="7"/>
      <c r="C74" s="7"/>
      <c r="D74" s="7"/>
      <c r="E74" s="7"/>
      <c r="F74" s="7"/>
    </row>
    <row r="75" spans="1:6" ht="14.25">
      <c r="A75" s="7"/>
      <c r="B75" s="7"/>
      <c r="C75" s="7"/>
      <c r="D75" s="7"/>
      <c r="E75" s="7"/>
      <c r="F75" s="7"/>
    </row>
    <row r="76" spans="1:6" ht="14.25">
      <c r="A76" s="7"/>
      <c r="B76" s="7"/>
      <c r="C76" s="7"/>
      <c r="D76" s="7"/>
      <c r="E76" s="7"/>
      <c r="F76" s="7"/>
    </row>
    <row r="77" spans="1:6" ht="14.25">
      <c r="A77" s="7"/>
      <c r="B77" s="7"/>
      <c r="C77" s="7"/>
      <c r="D77" s="7"/>
      <c r="E77" s="7"/>
      <c r="F77" s="7"/>
    </row>
    <row r="78" spans="1:6" ht="14.25">
      <c r="A78" s="7"/>
      <c r="B78" s="7"/>
      <c r="C78" s="7"/>
      <c r="D78" s="7"/>
      <c r="E78" s="7"/>
      <c r="F78" s="7"/>
    </row>
    <row r="79" spans="1:6" ht="14.25">
      <c r="A79" s="7"/>
      <c r="B79" s="7"/>
      <c r="C79" s="7"/>
      <c r="D79" s="7"/>
      <c r="E79" s="7"/>
      <c r="F79" s="7"/>
    </row>
    <row r="80" spans="1:6" ht="14.25">
      <c r="A80" s="7"/>
      <c r="B80" s="7"/>
      <c r="C80" s="7"/>
      <c r="D80" s="7"/>
      <c r="E80" s="7"/>
      <c r="F80" s="7"/>
    </row>
    <row r="81" spans="1:6" ht="14.25">
      <c r="A81" s="7"/>
      <c r="B81" s="7"/>
      <c r="C81" s="7"/>
      <c r="D81" s="7"/>
      <c r="E81" s="7"/>
      <c r="F81" s="7"/>
    </row>
    <row r="82" spans="1:6" ht="14.25">
      <c r="A82" s="7"/>
      <c r="B82" s="7"/>
      <c r="C82" s="7"/>
      <c r="D82" s="7"/>
      <c r="E82" s="7"/>
      <c r="F82" s="7"/>
    </row>
    <row r="83" spans="1:6" ht="14.25">
      <c r="A83" s="7"/>
      <c r="B83" s="7"/>
      <c r="C83" s="7"/>
      <c r="D83" s="7"/>
      <c r="E83" s="7"/>
      <c r="F83" s="7"/>
    </row>
    <row r="84" spans="1:6" ht="14.25">
      <c r="A84" s="7"/>
      <c r="B84" s="7"/>
      <c r="C84" s="7"/>
      <c r="D84" s="7"/>
      <c r="E84" s="7"/>
      <c r="F84" s="7"/>
    </row>
    <row r="85" spans="1:6" ht="14.25">
      <c r="A85" s="7"/>
      <c r="B85" s="7"/>
      <c r="C85" s="7"/>
      <c r="D85" s="7"/>
      <c r="E85" s="7"/>
      <c r="F85" s="7"/>
    </row>
    <row r="86" spans="1:6" ht="14.25">
      <c r="A86" s="7"/>
      <c r="B86" s="7"/>
      <c r="C86" s="7"/>
      <c r="D86" s="7"/>
      <c r="E86" s="7"/>
      <c r="F86" s="7"/>
    </row>
    <row r="87" spans="1:6" ht="14.25">
      <c r="A87" s="7"/>
      <c r="B87" s="7"/>
      <c r="C87" s="7"/>
      <c r="D87" s="7"/>
      <c r="E87" s="7"/>
      <c r="F87" s="7"/>
    </row>
    <row r="88" spans="1:6" ht="14.25">
      <c r="A88" s="7"/>
      <c r="B88" s="7"/>
      <c r="C88" s="7"/>
      <c r="D88" s="7"/>
      <c r="E88" s="7"/>
      <c r="F88" s="7"/>
    </row>
    <row r="89" spans="1:6" ht="14.25">
      <c r="A89" s="7"/>
      <c r="B89" s="7"/>
      <c r="C89" s="7"/>
      <c r="D89" s="7"/>
      <c r="E89" s="7"/>
      <c r="F89" s="7"/>
    </row>
    <row r="90" spans="1:6" ht="14.25">
      <c r="A90" s="7"/>
      <c r="B90" s="7"/>
      <c r="C90" s="7"/>
      <c r="D90" s="7"/>
      <c r="E90" s="7"/>
      <c r="F90" s="7"/>
    </row>
    <row r="91" spans="1:6" ht="14.25">
      <c r="A91" s="7"/>
      <c r="B91" s="7"/>
      <c r="C91" s="7"/>
      <c r="D91" s="7"/>
      <c r="E91" s="7"/>
      <c r="F91" s="7"/>
    </row>
    <row r="92" spans="1:6" ht="14.25">
      <c r="A92" s="7"/>
      <c r="B92" s="7"/>
      <c r="C92" s="7"/>
      <c r="D92" s="7"/>
      <c r="E92" s="7"/>
      <c r="F92" s="7"/>
    </row>
    <row r="93" spans="1:6" ht="14.25">
      <c r="A93" s="7"/>
      <c r="B93" s="7"/>
      <c r="C93" s="7"/>
      <c r="D93" s="7"/>
      <c r="E93" s="7"/>
      <c r="F93" s="7"/>
    </row>
    <row r="94" spans="1:6" ht="14.25">
      <c r="A94" s="7"/>
      <c r="B94" s="7"/>
      <c r="C94" s="7"/>
      <c r="D94" s="7"/>
      <c r="E94" s="7"/>
      <c r="F94" s="7"/>
    </row>
    <row r="95" spans="1:6" ht="14.25">
      <c r="A95" s="7"/>
      <c r="B95" s="7"/>
      <c r="C95" s="7"/>
      <c r="D95" s="7"/>
      <c r="E95" s="7"/>
      <c r="F95" s="7"/>
    </row>
    <row r="96" spans="1:6" ht="14.25">
      <c r="A96" s="7"/>
      <c r="B96" s="7"/>
      <c r="C96" s="7"/>
      <c r="D96" s="7"/>
      <c r="E96" s="7"/>
      <c r="F96" s="7"/>
    </row>
    <row r="97" spans="1:6" ht="14.25">
      <c r="A97" s="7"/>
      <c r="B97" s="7"/>
      <c r="C97" s="7"/>
      <c r="D97" s="7"/>
      <c r="E97" s="7"/>
      <c r="F97" s="7"/>
    </row>
    <row r="98" spans="1:6" ht="14.25">
      <c r="A98" s="7"/>
      <c r="B98" s="7"/>
      <c r="C98" s="7"/>
      <c r="D98" s="7"/>
      <c r="E98" s="7"/>
      <c r="F98" s="7"/>
    </row>
    <row r="99" spans="1:6" ht="14.25">
      <c r="A99" s="7"/>
      <c r="B99" s="7"/>
      <c r="C99" s="7"/>
      <c r="D99" s="7"/>
      <c r="E99" s="7"/>
      <c r="F99" s="7"/>
    </row>
    <row r="100" spans="1:6" ht="14.25">
      <c r="A100" s="7"/>
      <c r="B100" s="7"/>
      <c r="C100" s="7"/>
      <c r="D100" s="7"/>
      <c r="E100" s="7"/>
      <c r="F100" s="7"/>
    </row>
    <row r="101" spans="1:6" ht="14.25">
      <c r="A101" s="7"/>
      <c r="B101" s="7"/>
      <c r="C101" s="7"/>
      <c r="D101" s="7"/>
      <c r="E101" s="7"/>
      <c r="F101" s="7"/>
    </row>
    <row r="102" spans="1:6" ht="14.25">
      <c r="A102" s="7"/>
      <c r="B102" s="7"/>
      <c r="C102" s="7"/>
      <c r="D102" s="7"/>
      <c r="E102" s="7"/>
      <c r="F102" s="7"/>
    </row>
    <row r="103" spans="1:6" ht="14.25">
      <c r="A103" s="7"/>
      <c r="B103" s="7"/>
      <c r="C103" s="7"/>
      <c r="D103" s="7"/>
      <c r="E103" s="7"/>
      <c r="F103" s="7"/>
    </row>
    <row r="104" spans="1:6" ht="14.25">
      <c r="A104" s="7"/>
      <c r="B104" s="7"/>
      <c r="C104" s="7"/>
      <c r="D104" s="7"/>
      <c r="E104" s="7"/>
      <c r="F104" s="7"/>
    </row>
    <row r="105" spans="1:6" ht="14.25">
      <c r="A105" s="7"/>
      <c r="B105" s="7"/>
      <c r="C105" s="7"/>
      <c r="D105" s="7"/>
      <c r="E105" s="7"/>
      <c r="F105" s="7"/>
    </row>
    <row r="106" spans="1:6" ht="14.25">
      <c r="A106" s="7"/>
      <c r="B106" s="7"/>
      <c r="C106" s="7"/>
      <c r="D106" s="7"/>
      <c r="E106" s="7"/>
      <c r="F106" s="7"/>
    </row>
    <row r="107" spans="1:6" ht="14.25">
      <c r="A107" s="7"/>
      <c r="B107" s="7"/>
      <c r="C107" s="7"/>
      <c r="D107" s="7"/>
      <c r="E107" s="7"/>
      <c r="F107" s="7"/>
    </row>
    <row r="108" spans="1:6" ht="14.25">
      <c r="A108" s="7"/>
      <c r="B108" s="7"/>
      <c r="C108" s="7"/>
      <c r="D108" s="7"/>
      <c r="E108" s="7"/>
      <c r="F108" s="7"/>
    </row>
    <row r="109" spans="1:6" ht="14.25">
      <c r="A109" s="7"/>
      <c r="B109" s="7"/>
      <c r="C109" s="7"/>
      <c r="D109" s="7"/>
      <c r="E109" s="7"/>
      <c r="F109" s="7"/>
    </row>
    <row r="110" spans="1:6" ht="14.25">
      <c r="A110" s="7"/>
      <c r="B110" s="7"/>
      <c r="C110" s="7"/>
      <c r="D110" s="7"/>
      <c r="E110" s="7"/>
      <c r="F110" s="7"/>
    </row>
    <row r="111" spans="1:6" ht="14.25">
      <c r="A111" s="7"/>
      <c r="B111" s="7"/>
      <c r="C111" s="7"/>
      <c r="D111" s="7"/>
      <c r="E111" s="7"/>
      <c r="F111" s="7"/>
    </row>
    <row r="112" spans="1:6" ht="14.25">
      <c r="A112" s="7"/>
      <c r="B112" s="7"/>
      <c r="C112" s="7"/>
      <c r="D112" s="7"/>
      <c r="E112" s="7"/>
      <c r="F112" s="7"/>
    </row>
    <row r="113" spans="1:6" ht="14.25">
      <c r="A113" s="7"/>
      <c r="B113" s="7"/>
      <c r="C113" s="7"/>
      <c r="D113" s="7"/>
      <c r="E113" s="7"/>
      <c r="F113" s="7"/>
    </row>
    <row r="114" spans="1:6" ht="14.25">
      <c r="A114" s="7"/>
      <c r="B114" s="7"/>
      <c r="C114" s="7"/>
      <c r="D114" s="7"/>
      <c r="E114" s="7"/>
      <c r="F114" s="7"/>
    </row>
    <row r="115" spans="1:6" ht="14.25">
      <c r="A115" s="7"/>
      <c r="B115" s="7"/>
      <c r="C115" s="7"/>
      <c r="D115" s="7"/>
      <c r="E115" s="7"/>
      <c r="F115" s="7"/>
    </row>
    <row r="116" spans="1:6" ht="14.25">
      <c r="A116" s="7"/>
      <c r="B116" s="7"/>
      <c r="C116" s="7"/>
      <c r="D116" s="7"/>
      <c r="E116" s="7"/>
      <c r="F116" s="7"/>
    </row>
    <row r="117" spans="1:6" ht="14.25">
      <c r="A117" s="7"/>
      <c r="B117" s="7"/>
      <c r="C117" s="7"/>
      <c r="D117" s="7"/>
      <c r="E117" s="7"/>
      <c r="F117" s="7"/>
    </row>
    <row r="118" spans="1:6" ht="14.25">
      <c r="A118" s="7"/>
      <c r="B118" s="7"/>
      <c r="C118" s="7"/>
      <c r="D118" s="7"/>
      <c r="E118" s="7"/>
      <c r="F118" s="7"/>
    </row>
    <row r="119" spans="1:6" ht="14.25">
      <c r="A119" s="7"/>
      <c r="B119" s="7"/>
      <c r="C119" s="7"/>
      <c r="D119" s="7"/>
      <c r="E119" s="7"/>
      <c r="F119" s="7"/>
    </row>
    <row r="120" spans="1:6" ht="14.25">
      <c r="A120" s="7"/>
      <c r="B120" s="7"/>
      <c r="C120" s="7"/>
      <c r="D120" s="7"/>
      <c r="E120" s="7"/>
      <c r="F120" s="7"/>
    </row>
    <row r="121" spans="1:6" ht="14.25">
      <c r="A121" s="7"/>
      <c r="B121" s="7"/>
      <c r="C121" s="7"/>
      <c r="D121" s="7"/>
      <c r="E121" s="7"/>
      <c r="F121" s="7"/>
    </row>
    <row r="122" spans="1:6" ht="14.25">
      <c r="A122" s="7"/>
      <c r="B122" s="7"/>
      <c r="C122" s="7"/>
      <c r="D122" s="7"/>
      <c r="E122" s="7"/>
      <c r="F122" s="7"/>
    </row>
  </sheetData>
  <sheetProtection/>
  <mergeCells count="3">
    <mergeCell ref="A1:F1"/>
    <mergeCell ref="A35:F35"/>
    <mergeCell ref="D31:F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zoomScale="75" zoomScaleNormal="75" zoomScalePageLayoutView="0" workbookViewId="0" topLeftCell="A1">
      <selection activeCell="J12" sqref="J12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20.7109375" style="1" customWidth="1"/>
    <col min="5" max="5" width="21.8515625" style="1" customWidth="1"/>
    <col min="6" max="6" width="22.00390625" style="1" customWidth="1"/>
    <col min="7" max="7" width="17.140625" style="35" customWidth="1"/>
    <col min="8" max="16384" width="9.140625" style="1" customWidth="1"/>
  </cols>
  <sheetData>
    <row r="1" spans="1:6" ht="32.25" customHeight="1">
      <c r="A1" s="49" t="s">
        <v>65</v>
      </c>
      <c r="B1" s="49"/>
      <c r="C1" s="49"/>
      <c r="D1" s="49"/>
      <c r="E1" s="49"/>
      <c r="F1" s="49"/>
    </row>
    <row r="2" spans="1:6" ht="92.25" customHeight="1">
      <c r="A2" s="4" t="s">
        <v>10</v>
      </c>
      <c r="B2" s="4" t="s">
        <v>11</v>
      </c>
      <c r="C2" s="4" t="s">
        <v>12</v>
      </c>
      <c r="D2" s="25" t="s">
        <v>70</v>
      </c>
      <c r="E2" s="4" t="s">
        <v>71</v>
      </c>
      <c r="F2" s="4" t="s">
        <v>72</v>
      </c>
    </row>
    <row r="3" spans="1:6" ht="25.5" customHeight="1">
      <c r="A3" s="4">
        <v>1</v>
      </c>
      <c r="B3" s="5" t="s">
        <v>13</v>
      </c>
      <c r="C3" s="4" t="s">
        <v>14</v>
      </c>
      <c r="D3" s="9">
        <v>410</v>
      </c>
      <c r="E3" s="9">
        <v>410</v>
      </c>
      <c r="F3" s="9">
        <v>410</v>
      </c>
    </row>
    <row r="4" spans="1:6" ht="58.5" customHeight="1">
      <c r="A4" s="4">
        <v>2</v>
      </c>
      <c r="B4" s="5" t="s">
        <v>74</v>
      </c>
      <c r="C4" s="4" t="s">
        <v>14</v>
      </c>
      <c r="D4" s="9"/>
      <c r="E4" s="9">
        <v>356.85</v>
      </c>
      <c r="F4" s="9">
        <v>358.8666666666667</v>
      </c>
    </row>
    <row r="5" spans="1:6" ht="21.75" customHeight="1">
      <c r="A5" s="4">
        <v>3</v>
      </c>
      <c r="B5" s="5" t="s">
        <v>16</v>
      </c>
      <c r="C5" s="4" t="s">
        <v>17</v>
      </c>
      <c r="D5" s="9">
        <v>975.5148439999999</v>
      </c>
      <c r="E5" s="9">
        <v>949</v>
      </c>
      <c r="F5" s="9">
        <v>1080.9999999999998</v>
      </c>
    </row>
    <row r="6" spans="1:6" ht="29.25" customHeight="1">
      <c r="A6" s="4">
        <v>4</v>
      </c>
      <c r="B6" s="5" t="s">
        <v>18</v>
      </c>
      <c r="C6" s="4" t="s">
        <v>17</v>
      </c>
      <c r="D6" s="9">
        <v>832.630857</v>
      </c>
      <c r="E6" s="9">
        <v>810.4300000000001</v>
      </c>
      <c r="F6" s="9">
        <v>924.0669999999998</v>
      </c>
    </row>
    <row r="7" spans="1:6" ht="24.75" customHeight="1">
      <c r="A7" s="4">
        <v>5</v>
      </c>
      <c r="B7" s="5" t="s">
        <v>19</v>
      </c>
      <c r="C7" s="4" t="s">
        <v>20</v>
      </c>
      <c r="D7" s="9">
        <v>1410.114</v>
      </c>
      <c r="E7" s="9">
        <v>1460.32</v>
      </c>
      <c r="F7" s="9">
        <v>1460.3199999999997</v>
      </c>
    </row>
    <row r="8" spans="1:6" ht="24" customHeight="1">
      <c r="A8" s="4">
        <v>6</v>
      </c>
      <c r="B8" s="5" t="s">
        <v>21</v>
      </c>
      <c r="C8" s="4" t="s">
        <v>20</v>
      </c>
      <c r="D8" s="28">
        <v>1403.617</v>
      </c>
      <c r="E8" s="28">
        <v>1454.147</v>
      </c>
      <c r="F8" s="28">
        <v>1454.1469999999997</v>
      </c>
    </row>
    <row r="9" spans="1:7" ht="21.75" customHeight="1">
      <c r="A9" s="4">
        <v>7</v>
      </c>
      <c r="B9" s="6" t="s">
        <v>22</v>
      </c>
      <c r="C9" s="4" t="s">
        <v>23</v>
      </c>
      <c r="D9" s="29">
        <f>D10+D11</f>
        <v>2355.4135397070077</v>
      </c>
      <c r="E9" s="29">
        <f>E10+E11</f>
        <v>2433.141682495643</v>
      </c>
      <c r="F9" s="29">
        <f>F10+F11</f>
        <v>2656.6543547521655</v>
      </c>
      <c r="G9" s="36">
        <f>G10+G11</f>
        <v>2466738.990570007</v>
      </c>
    </row>
    <row r="10" spans="1:7" ht="24.75" customHeight="1">
      <c r="A10" s="4" t="s">
        <v>24</v>
      </c>
      <c r="B10" s="6" t="s">
        <v>25</v>
      </c>
      <c r="C10" s="4" t="s">
        <v>23</v>
      </c>
      <c r="D10" s="29">
        <v>1424.1409090198638</v>
      </c>
      <c r="E10" s="29">
        <v>1383.788415162526</v>
      </c>
      <c r="F10" s="29">
        <v>1620.5641862530351</v>
      </c>
      <c r="G10" s="36">
        <f>'[3]0.1'!$J$43</f>
        <v>1411953.2936547948</v>
      </c>
    </row>
    <row r="11" spans="1:7" ht="15">
      <c r="A11" s="4" t="s">
        <v>26</v>
      </c>
      <c r="B11" s="6" t="s">
        <v>27</v>
      </c>
      <c r="C11" s="4" t="s">
        <v>23</v>
      </c>
      <c r="D11" s="29">
        <v>931.2726306871436</v>
      </c>
      <c r="E11" s="29">
        <v>1049.353267333117</v>
      </c>
      <c r="F11" s="29">
        <v>1036.0901684991304</v>
      </c>
      <c r="G11" s="36">
        <f>'[3]0.1'!$K$43</f>
        <v>1054785.6969152123</v>
      </c>
    </row>
    <row r="12" spans="1:6" ht="30">
      <c r="A12" s="4" t="s">
        <v>28</v>
      </c>
      <c r="B12" s="6" t="s">
        <v>54</v>
      </c>
      <c r="C12" s="4" t="s">
        <v>23</v>
      </c>
      <c r="D12" s="28"/>
      <c r="E12" s="29"/>
      <c r="F12" s="29"/>
    </row>
    <row r="13" spans="1:7" ht="14.25">
      <c r="A13" s="4"/>
      <c r="B13" s="5"/>
      <c r="C13" s="4"/>
      <c r="D13" s="29"/>
      <c r="E13" s="29"/>
      <c r="F13" s="29"/>
      <c r="G13" s="37"/>
    </row>
    <row r="14" spans="1:7" ht="14.25">
      <c r="A14" s="4" t="s">
        <v>29</v>
      </c>
      <c r="B14" s="5" t="s">
        <v>30</v>
      </c>
      <c r="C14" s="4" t="s">
        <v>23</v>
      </c>
      <c r="D14" s="29">
        <v>1227.4735738373188</v>
      </c>
      <c r="E14" s="29">
        <v>1382.0030464947217</v>
      </c>
      <c r="F14" s="29">
        <v>1618.4614874308904</v>
      </c>
      <c r="G14" s="35">
        <f>[3]!p26.5_List2</f>
        <v>1410094.251388269</v>
      </c>
    </row>
    <row r="15" spans="1:6" ht="14.25">
      <c r="A15" s="4"/>
      <c r="B15" s="5" t="s">
        <v>31</v>
      </c>
      <c r="C15" s="4" t="s">
        <v>32</v>
      </c>
      <c r="D15" s="31">
        <v>319.46044594943606</v>
      </c>
      <c r="E15" s="31" t="s">
        <v>77</v>
      </c>
      <c r="F15" s="31">
        <v>314.7922690610257</v>
      </c>
    </row>
    <row r="16" spans="1:7" ht="14.25">
      <c r="A16" s="4" t="s">
        <v>33</v>
      </c>
      <c r="B16" s="5" t="s">
        <v>52</v>
      </c>
      <c r="C16" s="4" t="s">
        <v>23</v>
      </c>
      <c r="D16" s="29">
        <v>909.3364958326812</v>
      </c>
      <c r="E16" s="29">
        <v>1098.7139435573595</v>
      </c>
      <c r="F16" s="29">
        <v>1123.6610950923737</v>
      </c>
      <c r="G16" s="35">
        <f>[3]!p26_List2-[3]!p26.5_List2</f>
        <v>1110491.2508790162</v>
      </c>
    </row>
    <row r="17" spans="1:6" ht="14.25">
      <c r="A17" s="4"/>
      <c r="B17" s="5" t="s">
        <v>37</v>
      </c>
      <c r="C17" s="4" t="s">
        <v>34</v>
      </c>
      <c r="D17" s="31">
        <v>139.32419648340488</v>
      </c>
      <c r="E17" s="31">
        <v>138.2</v>
      </c>
      <c r="F17" s="31">
        <v>139.6461</v>
      </c>
    </row>
    <row r="18" spans="1:6" ht="48" customHeight="1">
      <c r="A18" s="4"/>
      <c r="B18" s="5" t="s">
        <v>35</v>
      </c>
      <c r="C18" s="4"/>
      <c r="D18" s="29"/>
      <c r="E18" s="29" t="str">
        <f>'Северодвинская ТЭЦ-1'!E18</f>
        <v>приказ Минэнерго РФ № 1106 от 26.10.2016</v>
      </c>
      <c r="F18" s="28"/>
    </row>
    <row r="19" spans="1:7" ht="15">
      <c r="A19" s="4">
        <v>11</v>
      </c>
      <c r="B19" s="6" t="s">
        <v>38</v>
      </c>
      <c r="C19" s="11" t="s">
        <v>23</v>
      </c>
      <c r="D19" s="23">
        <v>1785.6759548657753</v>
      </c>
      <c r="E19" s="23">
        <f>E20+E21</f>
        <v>2325.273299090779</v>
      </c>
      <c r="F19" s="23">
        <f>F20+F21</f>
        <v>2548.7859713473017</v>
      </c>
      <c r="G19" s="38">
        <f>G20+G21</f>
        <v>2358870.607165143</v>
      </c>
    </row>
    <row r="20" spans="1:7" ht="14.25">
      <c r="A20" s="4" t="s">
        <v>39</v>
      </c>
      <c r="B20" s="5" t="s">
        <v>42</v>
      </c>
      <c r="C20" s="4" t="s">
        <v>23</v>
      </c>
      <c r="D20" s="10"/>
      <c r="E20" s="23">
        <f>E10</f>
        <v>1383.788415162526</v>
      </c>
      <c r="F20" s="23">
        <f>F10</f>
        <v>1620.5641862530351</v>
      </c>
      <c r="G20" s="38">
        <f>G10</f>
        <v>1411953.2936547948</v>
      </c>
    </row>
    <row r="21" spans="1:7" ht="14.25">
      <c r="A21" s="4" t="s">
        <v>40</v>
      </c>
      <c r="B21" s="5" t="s">
        <v>43</v>
      </c>
      <c r="C21" s="4" t="s">
        <v>23</v>
      </c>
      <c r="D21" s="10"/>
      <c r="E21" s="23">
        <f>E11-E24</f>
        <v>941.4848839282529</v>
      </c>
      <c r="F21" s="23">
        <f>F11-F24</f>
        <v>928.2217850942664</v>
      </c>
      <c r="G21" s="36">
        <f>G11-G24</f>
        <v>946917.3135103483</v>
      </c>
    </row>
    <row r="22" spans="1:6" ht="28.5">
      <c r="A22" s="4" t="s">
        <v>41</v>
      </c>
      <c r="B22" s="5" t="s">
        <v>58</v>
      </c>
      <c r="C22" s="4" t="s">
        <v>23</v>
      </c>
      <c r="D22" s="10"/>
      <c r="E22" s="9"/>
      <c r="F22" s="9"/>
    </row>
    <row r="23" spans="1:7" s="30" customFormat="1" ht="28.5">
      <c r="A23" s="26">
        <v>12</v>
      </c>
      <c r="B23" s="27" t="s">
        <v>45</v>
      </c>
      <c r="C23" s="26" t="s">
        <v>23</v>
      </c>
      <c r="D23" s="28"/>
      <c r="E23" s="29"/>
      <c r="F23" s="29"/>
      <c r="G23" s="39"/>
    </row>
    <row r="24" spans="1:7" s="30" customFormat="1" ht="14.25">
      <c r="A24" s="26" t="s">
        <v>46</v>
      </c>
      <c r="B24" s="27" t="s">
        <v>47</v>
      </c>
      <c r="C24" s="26" t="s">
        <v>23</v>
      </c>
      <c r="D24" s="29">
        <f>E24</f>
        <v>107.868383404864</v>
      </c>
      <c r="E24" s="29">
        <f>107868.383404864/1000</f>
        <v>107.868383404864</v>
      </c>
      <c r="F24" s="29">
        <f>E24</f>
        <v>107.868383404864</v>
      </c>
      <c r="G24" s="47">
        <f>F24*1000</f>
        <v>107868.383404864</v>
      </c>
    </row>
    <row r="25" spans="1:7" s="30" customFormat="1" ht="14.25">
      <c r="A25" s="26"/>
      <c r="B25" s="27" t="s">
        <v>48</v>
      </c>
      <c r="C25" s="26" t="s">
        <v>23</v>
      </c>
      <c r="D25" s="28"/>
      <c r="E25" s="29"/>
      <c r="F25" s="29"/>
      <c r="G25" s="39"/>
    </row>
    <row r="26" spans="1:7" s="30" customFormat="1" ht="14.25">
      <c r="A26" s="26"/>
      <c r="B26" s="27"/>
      <c r="C26" s="26"/>
      <c r="D26" s="26"/>
      <c r="E26" s="29"/>
      <c r="F26" s="29"/>
      <c r="G26" s="39"/>
    </row>
    <row r="27" spans="1:6" ht="14.25">
      <c r="A27" s="4" t="s">
        <v>49</v>
      </c>
      <c r="B27" s="5" t="s">
        <v>55</v>
      </c>
      <c r="C27" s="4" t="s">
        <v>23</v>
      </c>
      <c r="D27" s="23">
        <f>D9-D19</f>
        <v>569.7375848412323</v>
      </c>
      <c r="E27" s="23">
        <f>E9-E19</f>
        <v>107.86838340486429</v>
      </c>
      <c r="F27" s="23">
        <f>F9-F19</f>
        <v>107.86838340486383</v>
      </c>
    </row>
    <row r="28" spans="1:6" ht="14.25">
      <c r="A28" s="4"/>
      <c r="B28" s="5"/>
      <c r="C28" s="4"/>
      <c r="D28" s="4"/>
      <c r="E28" s="23"/>
      <c r="F28" s="23"/>
    </row>
    <row r="29" spans="1:6" ht="28.5">
      <c r="A29" s="4" t="s">
        <v>50</v>
      </c>
      <c r="B29" s="5" t="s">
        <v>56</v>
      </c>
      <c r="C29" s="4" t="s">
        <v>57</v>
      </c>
      <c r="D29" s="24">
        <f>D27/D9</f>
        <v>0.24188431255774415</v>
      </c>
      <c r="E29" s="24">
        <f>E27/E9</f>
        <v>0.04433296432381407</v>
      </c>
      <c r="F29" s="24">
        <f>F27/F9</f>
        <v>0.0406030928381448</v>
      </c>
    </row>
    <row r="30" spans="1:6" ht="14.25">
      <c r="A30" s="4"/>
      <c r="B30" s="5"/>
      <c r="C30" s="4"/>
      <c r="D30" s="4"/>
      <c r="E30" s="4"/>
      <c r="F30" s="4"/>
    </row>
    <row r="31" spans="1:6" ht="79.5" customHeight="1">
      <c r="A31" s="4" t="s">
        <v>51</v>
      </c>
      <c r="B31" s="5" t="s">
        <v>53</v>
      </c>
      <c r="C31" s="4" t="s">
        <v>23</v>
      </c>
      <c r="D31" s="50" t="s">
        <v>66</v>
      </c>
      <c r="E31" s="51"/>
      <c r="F31" s="52"/>
    </row>
    <row r="32" spans="1:6" ht="14.25">
      <c r="A32" s="7"/>
      <c r="B32" s="8"/>
      <c r="C32" s="7"/>
      <c r="D32" s="7"/>
      <c r="E32" s="7"/>
      <c r="F32" s="7"/>
    </row>
    <row r="33" spans="1:6" ht="14.25">
      <c r="A33" s="20" t="s">
        <v>62</v>
      </c>
      <c r="B33" s="14"/>
      <c r="C33" s="16"/>
      <c r="D33" s="16"/>
      <c r="E33" s="16"/>
      <c r="F33" s="7"/>
    </row>
    <row r="34" spans="1:8" s="13" customFormat="1" ht="14.25" customHeight="1">
      <c r="A34" s="14"/>
      <c r="B34" s="16"/>
      <c r="C34" s="16"/>
      <c r="D34" s="16"/>
      <c r="E34" s="16"/>
      <c r="F34" s="12"/>
      <c r="G34" s="40"/>
      <c r="H34" s="12"/>
    </row>
    <row r="35" spans="1:8" s="13" customFormat="1" ht="29.25" customHeight="1">
      <c r="A35" s="53"/>
      <c r="B35" s="53"/>
      <c r="C35" s="53"/>
      <c r="D35" s="53"/>
      <c r="E35" s="53"/>
      <c r="F35" s="53"/>
      <c r="G35" s="40"/>
      <c r="H35" s="12"/>
    </row>
    <row r="36" spans="1:8" s="13" customFormat="1" ht="11.25">
      <c r="A36" s="14"/>
      <c r="B36" s="14"/>
      <c r="C36" s="12"/>
      <c r="D36" s="12"/>
      <c r="E36" s="12"/>
      <c r="F36" s="12"/>
      <c r="G36" s="40"/>
      <c r="H36" s="12"/>
    </row>
    <row r="37" spans="1:8" s="13" customFormat="1" ht="11.25">
      <c r="A37" s="14"/>
      <c r="B37" s="14"/>
      <c r="C37" s="12"/>
      <c r="D37" s="12"/>
      <c r="E37" s="12"/>
      <c r="F37" s="12"/>
      <c r="G37" s="40"/>
      <c r="H37" s="12"/>
    </row>
    <row r="38" spans="1:6" ht="14.25">
      <c r="A38" s="7"/>
      <c r="B38" s="8"/>
      <c r="C38" s="7"/>
      <c r="D38" s="7"/>
      <c r="E38" s="7"/>
      <c r="F38" s="7"/>
    </row>
    <row r="39" spans="1:6" ht="14.25">
      <c r="A39" s="7"/>
      <c r="B39" s="8"/>
      <c r="C39" s="7"/>
      <c r="D39" s="7"/>
      <c r="E39" s="7"/>
      <c r="F39" s="7"/>
    </row>
    <row r="40" spans="1:6" ht="14.25">
      <c r="A40" s="7"/>
      <c r="B40" s="8"/>
      <c r="C40" s="7"/>
      <c r="D40" s="7"/>
      <c r="E40" s="7"/>
      <c r="F40" s="7"/>
    </row>
    <row r="41" spans="1:6" ht="14.25">
      <c r="A41" s="7"/>
      <c r="B41" s="8"/>
      <c r="C41" s="7"/>
      <c r="D41" s="7"/>
      <c r="E41" s="7"/>
      <c r="F41" s="7"/>
    </row>
    <row r="42" spans="1:6" ht="14.25">
      <c r="A42" s="7"/>
      <c r="B42" s="8"/>
      <c r="C42" s="7"/>
      <c r="D42" s="7"/>
      <c r="E42" s="7"/>
      <c r="F42" s="7"/>
    </row>
    <row r="43" spans="1:6" ht="14.25">
      <c r="A43" s="7"/>
      <c r="B43" s="8"/>
      <c r="C43" s="7"/>
      <c r="D43" s="7"/>
      <c r="E43" s="7"/>
      <c r="F43" s="7"/>
    </row>
    <row r="44" spans="1:6" ht="14.25">
      <c r="A44" s="7"/>
      <c r="B44" s="8"/>
      <c r="C44" s="7"/>
      <c r="D44" s="7"/>
      <c r="E44" s="7"/>
      <c r="F44" s="7"/>
    </row>
    <row r="45" spans="1:6" ht="14.25">
      <c r="A45" s="7"/>
      <c r="B45" s="8"/>
      <c r="C45" s="7"/>
      <c r="D45" s="7"/>
      <c r="E45" s="7"/>
      <c r="F45" s="7"/>
    </row>
    <row r="46" spans="1:6" ht="14.25">
      <c r="A46" s="7"/>
      <c r="B46" s="8"/>
      <c r="C46" s="7"/>
      <c r="D46" s="7"/>
      <c r="E46" s="7"/>
      <c r="F46" s="7"/>
    </row>
    <row r="47" spans="1:6" ht="14.25">
      <c r="A47" s="7"/>
      <c r="B47" s="8"/>
      <c r="C47" s="7"/>
      <c r="D47" s="7"/>
      <c r="E47" s="7"/>
      <c r="F47" s="7"/>
    </row>
    <row r="48" spans="1:6" ht="14.25">
      <c r="A48" s="7"/>
      <c r="B48" s="8"/>
      <c r="C48" s="7"/>
      <c r="D48" s="7"/>
      <c r="E48" s="7"/>
      <c r="F48" s="7"/>
    </row>
    <row r="49" spans="1:6" ht="14.25">
      <c r="A49" s="7"/>
      <c r="B49" s="8"/>
      <c r="C49" s="7"/>
      <c r="D49" s="7"/>
      <c r="E49" s="7"/>
      <c r="F49" s="7"/>
    </row>
    <row r="50" spans="1:6" ht="14.25">
      <c r="A50" s="7"/>
      <c r="B50" s="8"/>
      <c r="C50" s="7"/>
      <c r="D50" s="7"/>
      <c r="E50" s="7"/>
      <c r="F50" s="7"/>
    </row>
    <row r="51" spans="1:6" ht="14.25">
      <c r="A51" s="7"/>
      <c r="B51" s="8"/>
      <c r="C51" s="7"/>
      <c r="D51" s="7"/>
      <c r="E51" s="7"/>
      <c r="F51" s="7"/>
    </row>
    <row r="52" spans="1:6" ht="14.25">
      <c r="A52" s="7"/>
      <c r="B52" s="8"/>
      <c r="C52" s="7"/>
      <c r="D52" s="7"/>
      <c r="E52" s="7"/>
      <c r="F52" s="7"/>
    </row>
    <row r="53" spans="1:6" ht="14.25">
      <c r="A53" s="7"/>
      <c r="B53" s="8"/>
      <c r="C53" s="7"/>
      <c r="D53" s="7"/>
      <c r="E53" s="7"/>
      <c r="F53" s="7"/>
    </row>
    <row r="54" spans="1:6" ht="14.25">
      <c r="A54" s="7"/>
      <c r="B54" s="7"/>
      <c r="C54" s="7"/>
      <c r="D54" s="7"/>
      <c r="E54" s="7"/>
      <c r="F54" s="7"/>
    </row>
    <row r="55" spans="1:6" ht="14.25">
      <c r="A55" s="7"/>
      <c r="B55" s="7"/>
      <c r="C55" s="7"/>
      <c r="D55" s="7"/>
      <c r="E55" s="7"/>
      <c r="F55" s="7"/>
    </row>
    <row r="56" spans="1:6" ht="14.25">
      <c r="A56" s="7"/>
      <c r="B56" s="7"/>
      <c r="C56" s="7"/>
      <c r="D56" s="7"/>
      <c r="E56" s="7"/>
      <c r="F56" s="7"/>
    </row>
    <row r="57" spans="1:6" ht="14.25">
      <c r="A57" s="7"/>
      <c r="B57" s="7"/>
      <c r="C57" s="7"/>
      <c r="D57" s="7"/>
      <c r="E57" s="7"/>
      <c r="F57" s="7"/>
    </row>
    <row r="58" spans="1:6" ht="14.25">
      <c r="A58" s="7"/>
      <c r="B58" s="7"/>
      <c r="C58" s="7"/>
      <c r="D58" s="7"/>
      <c r="E58" s="7"/>
      <c r="F58" s="7"/>
    </row>
    <row r="59" spans="1:6" ht="14.25">
      <c r="A59" s="7"/>
      <c r="B59" s="7"/>
      <c r="C59" s="7"/>
      <c r="D59" s="7"/>
      <c r="E59" s="7"/>
      <c r="F59" s="7"/>
    </row>
    <row r="60" spans="1:6" ht="14.25">
      <c r="A60" s="7"/>
      <c r="B60" s="7"/>
      <c r="C60" s="7"/>
      <c r="D60" s="7"/>
      <c r="E60" s="7"/>
      <c r="F60" s="7"/>
    </row>
    <row r="61" spans="1:6" ht="14.25">
      <c r="A61" s="7"/>
      <c r="B61" s="7"/>
      <c r="C61" s="7"/>
      <c r="D61" s="7"/>
      <c r="E61" s="7"/>
      <c r="F61" s="7"/>
    </row>
    <row r="62" spans="1:6" ht="14.25">
      <c r="A62" s="7"/>
      <c r="B62" s="7"/>
      <c r="C62" s="7"/>
      <c r="D62" s="7"/>
      <c r="E62" s="7"/>
      <c r="F62" s="7"/>
    </row>
    <row r="63" spans="1:6" ht="14.25">
      <c r="A63" s="7"/>
      <c r="B63" s="7"/>
      <c r="C63" s="7"/>
      <c r="D63" s="7"/>
      <c r="E63" s="7"/>
      <c r="F63" s="7"/>
    </row>
    <row r="64" spans="1:6" ht="14.25">
      <c r="A64" s="7"/>
      <c r="B64" s="7"/>
      <c r="C64" s="7"/>
      <c r="D64" s="7"/>
      <c r="E64" s="7"/>
      <c r="F64" s="7"/>
    </row>
    <row r="65" spans="1:6" ht="14.25">
      <c r="A65" s="7"/>
      <c r="B65" s="7"/>
      <c r="C65" s="7"/>
      <c r="D65" s="7"/>
      <c r="E65" s="7"/>
      <c r="F65" s="7"/>
    </row>
    <row r="66" spans="1:6" ht="14.25">
      <c r="A66" s="7"/>
      <c r="B66" s="7"/>
      <c r="C66" s="7"/>
      <c r="D66" s="7"/>
      <c r="E66" s="7"/>
      <c r="F66" s="7"/>
    </row>
    <row r="67" spans="1:6" ht="14.25">
      <c r="A67" s="7"/>
      <c r="B67" s="7"/>
      <c r="C67" s="7"/>
      <c r="D67" s="7"/>
      <c r="E67" s="7"/>
      <c r="F67" s="7"/>
    </row>
    <row r="68" spans="1:6" ht="14.25">
      <c r="A68" s="7"/>
      <c r="B68" s="7"/>
      <c r="C68" s="7"/>
      <c r="D68" s="7"/>
      <c r="E68" s="7"/>
      <c r="F68" s="7"/>
    </row>
    <row r="69" spans="1:6" ht="14.25">
      <c r="A69" s="7"/>
      <c r="B69" s="7"/>
      <c r="C69" s="7"/>
      <c r="D69" s="7"/>
      <c r="E69" s="7"/>
      <c r="F69" s="7"/>
    </row>
    <row r="70" spans="1:6" ht="14.25">
      <c r="A70" s="7"/>
      <c r="B70" s="7"/>
      <c r="C70" s="7"/>
      <c r="D70" s="7"/>
      <c r="E70" s="7"/>
      <c r="F70" s="7"/>
    </row>
    <row r="71" spans="1:6" ht="14.25">
      <c r="A71" s="7"/>
      <c r="B71" s="7"/>
      <c r="C71" s="7"/>
      <c r="D71" s="7"/>
      <c r="E71" s="7"/>
      <c r="F71" s="7"/>
    </row>
    <row r="72" spans="1:6" ht="14.25">
      <c r="A72" s="7"/>
      <c r="B72" s="7"/>
      <c r="C72" s="7"/>
      <c r="D72" s="7"/>
      <c r="E72" s="7"/>
      <c r="F72" s="7"/>
    </row>
    <row r="73" spans="1:6" ht="14.25">
      <c r="A73" s="7"/>
      <c r="B73" s="7"/>
      <c r="C73" s="7"/>
      <c r="D73" s="7"/>
      <c r="E73" s="7"/>
      <c r="F73" s="7"/>
    </row>
    <row r="74" spans="1:6" ht="14.25">
      <c r="A74" s="7"/>
      <c r="B74" s="7"/>
      <c r="C74" s="7"/>
      <c r="D74" s="7"/>
      <c r="E74" s="7"/>
      <c r="F74" s="7"/>
    </row>
    <row r="75" spans="1:6" ht="14.25">
      <c r="A75" s="7"/>
      <c r="B75" s="7"/>
      <c r="C75" s="7"/>
      <c r="D75" s="7"/>
      <c r="E75" s="7"/>
      <c r="F75" s="7"/>
    </row>
    <row r="76" spans="1:6" ht="14.25">
      <c r="A76" s="7"/>
      <c r="B76" s="7"/>
      <c r="C76" s="7"/>
      <c r="D76" s="7"/>
      <c r="E76" s="7"/>
      <c r="F76" s="7"/>
    </row>
    <row r="77" spans="1:6" ht="14.25">
      <c r="A77" s="7"/>
      <c r="B77" s="7"/>
      <c r="C77" s="7"/>
      <c r="D77" s="7"/>
      <c r="E77" s="7"/>
      <c r="F77" s="7"/>
    </row>
    <row r="78" spans="1:6" ht="14.25">
      <c r="A78" s="7"/>
      <c r="B78" s="7"/>
      <c r="C78" s="7"/>
      <c r="D78" s="7"/>
      <c r="E78" s="7"/>
      <c r="F78" s="7"/>
    </row>
    <row r="79" spans="1:6" ht="14.25">
      <c r="A79" s="7"/>
      <c r="B79" s="7"/>
      <c r="C79" s="7"/>
      <c r="D79" s="7"/>
      <c r="E79" s="7"/>
      <c r="F79" s="7"/>
    </row>
    <row r="80" spans="1:6" ht="14.25">
      <c r="A80" s="7"/>
      <c r="B80" s="7"/>
      <c r="C80" s="7"/>
      <c r="D80" s="7"/>
      <c r="E80" s="7"/>
      <c r="F80" s="7"/>
    </row>
    <row r="81" spans="1:6" ht="14.25">
      <c r="A81" s="7"/>
      <c r="B81" s="7"/>
      <c r="C81" s="7"/>
      <c r="D81" s="7"/>
      <c r="E81" s="7"/>
      <c r="F81" s="7"/>
    </row>
    <row r="82" spans="1:6" ht="14.25">
      <c r="A82" s="7"/>
      <c r="B82" s="7"/>
      <c r="C82" s="7"/>
      <c r="D82" s="7"/>
      <c r="E82" s="7"/>
      <c r="F82" s="7"/>
    </row>
    <row r="83" spans="1:6" ht="14.25">
      <c r="A83" s="7"/>
      <c r="B83" s="7"/>
      <c r="C83" s="7"/>
      <c r="D83" s="7"/>
      <c r="E83" s="7"/>
      <c r="F83" s="7"/>
    </row>
    <row r="84" spans="1:6" ht="14.25">
      <c r="A84" s="7"/>
      <c r="B84" s="7"/>
      <c r="C84" s="7"/>
      <c r="D84" s="7"/>
      <c r="E84" s="7"/>
      <c r="F84" s="7"/>
    </row>
    <row r="85" spans="1:6" ht="14.25">
      <c r="A85" s="7"/>
      <c r="B85" s="7"/>
      <c r="C85" s="7"/>
      <c r="D85" s="7"/>
      <c r="E85" s="7"/>
      <c r="F85" s="7"/>
    </row>
    <row r="86" spans="1:6" ht="14.25">
      <c r="A86" s="7"/>
      <c r="B86" s="7"/>
      <c r="C86" s="7"/>
      <c r="D86" s="7"/>
      <c r="E86" s="7"/>
      <c r="F86" s="7"/>
    </row>
    <row r="87" spans="1:6" ht="14.25">
      <c r="A87" s="7"/>
      <c r="B87" s="7"/>
      <c r="C87" s="7"/>
      <c r="D87" s="7"/>
      <c r="E87" s="7"/>
      <c r="F87" s="7"/>
    </row>
    <row r="88" spans="1:6" ht="14.25">
      <c r="A88" s="7"/>
      <c r="B88" s="7"/>
      <c r="C88" s="7"/>
      <c r="D88" s="7"/>
      <c r="E88" s="7"/>
      <c r="F88" s="7"/>
    </row>
    <row r="89" spans="1:6" ht="14.25">
      <c r="A89" s="7"/>
      <c r="B89" s="7"/>
      <c r="C89" s="7"/>
      <c r="D89" s="7"/>
      <c r="E89" s="7"/>
      <c r="F89" s="7"/>
    </row>
    <row r="90" spans="1:6" ht="14.25">
      <c r="A90" s="7"/>
      <c r="B90" s="7"/>
      <c r="C90" s="7"/>
      <c r="D90" s="7"/>
      <c r="E90" s="7"/>
      <c r="F90" s="7"/>
    </row>
    <row r="91" spans="1:6" ht="14.25">
      <c r="A91" s="7"/>
      <c r="B91" s="7"/>
      <c r="C91" s="7"/>
      <c r="D91" s="7"/>
      <c r="E91" s="7"/>
      <c r="F91" s="7"/>
    </row>
    <row r="92" spans="1:6" ht="14.25">
      <c r="A92" s="7"/>
      <c r="B92" s="7"/>
      <c r="C92" s="7"/>
      <c r="D92" s="7"/>
      <c r="E92" s="7"/>
      <c r="F92" s="7"/>
    </row>
    <row r="93" spans="1:6" ht="14.25">
      <c r="A93" s="7"/>
      <c r="B93" s="7"/>
      <c r="C93" s="7"/>
      <c r="D93" s="7"/>
      <c r="E93" s="7"/>
      <c r="F93" s="7"/>
    </row>
    <row r="94" spans="1:6" ht="14.25">
      <c r="A94" s="7"/>
      <c r="B94" s="7"/>
      <c r="C94" s="7"/>
      <c r="D94" s="7"/>
      <c r="E94" s="7"/>
      <c r="F94" s="7"/>
    </row>
    <row r="95" spans="1:6" ht="14.25">
      <c r="A95" s="7"/>
      <c r="B95" s="7"/>
      <c r="C95" s="7"/>
      <c r="D95" s="7"/>
      <c r="E95" s="7"/>
      <c r="F95" s="7"/>
    </row>
    <row r="96" spans="1:6" ht="14.25">
      <c r="A96" s="7"/>
      <c r="B96" s="7"/>
      <c r="C96" s="7"/>
      <c r="D96" s="7"/>
      <c r="E96" s="7"/>
      <c r="F96" s="7"/>
    </row>
    <row r="97" spans="1:6" ht="14.25">
      <c r="A97" s="7"/>
      <c r="B97" s="7"/>
      <c r="C97" s="7"/>
      <c r="D97" s="7"/>
      <c r="E97" s="7"/>
      <c r="F97" s="7"/>
    </row>
    <row r="98" spans="1:6" ht="14.25">
      <c r="A98" s="7"/>
      <c r="B98" s="7"/>
      <c r="C98" s="7"/>
      <c r="D98" s="7"/>
      <c r="E98" s="7"/>
      <c r="F98" s="7"/>
    </row>
    <row r="99" spans="1:6" ht="14.25">
      <c r="A99" s="7"/>
      <c r="B99" s="7"/>
      <c r="C99" s="7"/>
      <c r="D99" s="7"/>
      <c r="E99" s="7"/>
      <c r="F99" s="7"/>
    </row>
    <row r="100" spans="1:6" ht="14.25">
      <c r="A100" s="7"/>
      <c r="B100" s="7"/>
      <c r="C100" s="7"/>
      <c r="D100" s="7"/>
      <c r="E100" s="7"/>
      <c r="F100" s="7"/>
    </row>
    <row r="101" spans="1:6" ht="14.25">
      <c r="A101" s="7"/>
      <c r="B101" s="7"/>
      <c r="C101" s="7"/>
      <c r="D101" s="7"/>
      <c r="E101" s="7"/>
      <c r="F101" s="7"/>
    </row>
    <row r="102" spans="1:6" ht="14.25">
      <c r="A102" s="7"/>
      <c r="B102" s="7"/>
      <c r="C102" s="7"/>
      <c r="D102" s="7"/>
      <c r="E102" s="7"/>
      <c r="F102" s="7"/>
    </row>
    <row r="103" spans="1:6" ht="14.25">
      <c r="A103" s="7"/>
      <c r="B103" s="7"/>
      <c r="C103" s="7"/>
      <c r="D103" s="7"/>
      <c r="E103" s="7"/>
      <c r="F103" s="7"/>
    </row>
    <row r="104" spans="1:6" ht="14.25">
      <c r="A104" s="7"/>
      <c r="B104" s="7"/>
      <c r="C104" s="7"/>
      <c r="D104" s="7"/>
      <c r="E104" s="7"/>
      <c r="F104" s="7"/>
    </row>
    <row r="105" spans="1:6" ht="14.25">
      <c r="A105" s="7"/>
      <c r="B105" s="7"/>
      <c r="C105" s="7"/>
      <c r="D105" s="7"/>
      <c r="E105" s="7"/>
      <c r="F105" s="7"/>
    </row>
    <row r="106" spans="1:6" ht="14.25">
      <c r="A106" s="7"/>
      <c r="B106" s="7"/>
      <c r="C106" s="7"/>
      <c r="D106" s="7"/>
      <c r="E106" s="7"/>
      <c r="F106" s="7"/>
    </row>
    <row r="107" spans="1:6" ht="14.25">
      <c r="A107" s="7"/>
      <c r="B107" s="7"/>
      <c r="C107" s="7"/>
      <c r="D107" s="7"/>
      <c r="E107" s="7"/>
      <c r="F107" s="7"/>
    </row>
    <row r="108" spans="1:6" ht="14.25">
      <c r="A108" s="7"/>
      <c r="B108" s="7"/>
      <c r="C108" s="7"/>
      <c r="D108" s="7"/>
      <c r="E108" s="7"/>
      <c r="F108" s="7"/>
    </row>
    <row r="109" spans="1:6" ht="14.25">
      <c r="A109" s="7"/>
      <c r="B109" s="7"/>
      <c r="C109" s="7"/>
      <c r="D109" s="7"/>
      <c r="E109" s="7"/>
      <c r="F109" s="7"/>
    </row>
    <row r="110" spans="1:6" ht="14.25">
      <c r="A110" s="7"/>
      <c r="B110" s="7"/>
      <c r="C110" s="7"/>
      <c r="D110" s="7"/>
      <c r="E110" s="7"/>
      <c r="F110" s="7"/>
    </row>
    <row r="111" spans="1:6" ht="14.25">
      <c r="A111" s="7"/>
      <c r="B111" s="7"/>
      <c r="C111" s="7"/>
      <c r="D111" s="7"/>
      <c r="E111" s="7"/>
      <c r="F111" s="7"/>
    </row>
    <row r="112" spans="1:6" ht="14.25">
      <c r="A112" s="7"/>
      <c r="B112" s="7"/>
      <c r="C112" s="7"/>
      <c r="D112" s="7"/>
      <c r="E112" s="7"/>
      <c r="F112" s="7"/>
    </row>
    <row r="113" spans="1:6" ht="14.25">
      <c r="A113" s="7"/>
      <c r="B113" s="7"/>
      <c r="C113" s="7"/>
      <c r="D113" s="7"/>
      <c r="E113" s="7"/>
      <c r="F113" s="7"/>
    </row>
    <row r="114" spans="1:6" ht="14.25">
      <c r="A114" s="7"/>
      <c r="B114" s="7"/>
      <c r="C114" s="7"/>
      <c r="D114" s="7"/>
      <c r="E114" s="7"/>
      <c r="F114" s="7"/>
    </row>
    <row r="115" spans="1:6" ht="14.25">
      <c r="A115" s="7"/>
      <c r="B115" s="7"/>
      <c r="C115" s="7"/>
      <c r="D115" s="7"/>
      <c r="E115" s="7"/>
      <c r="F115" s="7"/>
    </row>
    <row r="116" spans="1:6" ht="14.25">
      <c r="A116" s="7"/>
      <c r="B116" s="7"/>
      <c r="C116" s="7"/>
      <c r="D116" s="7"/>
      <c r="E116" s="7"/>
      <c r="F116" s="7"/>
    </row>
    <row r="117" spans="1:6" ht="14.25">
      <c r="A117" s="7"/>
      <c r="B117" s="7"/>
      <c r="C117" s="7"/>
      <c r="D117" s="7"/>
      <c r="E117" s="7"/>
      <c r="F117" s="7"/>
    </row>
    <row r="118" spans="1:6" ht="14.25">
      <c r="A118" s="7"/>
      <c r="B118" s="7"/>
      <c r="C118" s="7"/>
      <c r="D118" s="7"/>
      <c r="E118" s="7"/>
      <c r="F118" s="7"/>
    </row>
    <row r="119" spans="1:6" ht="14.25">
      <c r="A119" s="7"/>
      <c r="B119" s="7"/>
      <c r="C119" s="7"/>
      <c r="D119" s="7"/>
      <c r="E119" s="7"/>
      <c r="F119" s="7"/>
    </row>
    <row r="120" spans="1:6" ht="14.25">
      <c r="A120" s="7"/>
      <c r="B120" s="7"/>
      <c r="C120" s="7"/>
      <c r="D120" s="7"/>
      <c r="E120" s="7"/>
      <c r="F120" s="7"/>
    </row>
    <row r="121" spans="1:6" ht="14.25">
      <c r="A121" s="7"/>
      <c r="B121" s="7"/>
      <c r="C121" s="7"/>
      <c r="D121" s="7"/>
      <c r="E121" s="7"/>
      <c r="F121" s="7"/>
    </row>
    <row r="122" spans="1:6" ht="14.25">
      <c r="A122" s="7"/>
      <c r="B122" s="7"/>
      <c r="C122" s="7"/>
      <c r="D122" s="7"/>
      <c r="E122" s="7"/>
      <c r="F122" s="7"/>
    </row>
  </sheetData>
  <sheetProtection/>
  <mergeCells count="3">
    <mergeCell ref="A35:F35"/>
    <mergeCell ref="A1:F1"/>
    <mergeCell ref="D31:F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Мазина Людмила Владимировна</dc:creator>
  <cp:keywords/>
  <dc:description/>
  <cp:lastModifiedBy>Бычковская Мария Германовна</cp:lastModifiedBy>
  <cp:lastPrinted>2015-04-24T12:22:19Z</cp:lastPrinted>
  <dcterms:created xsi:type="dcterms:W3CDTF">2006-09-28T05:33:49Z</dcterms:created>
  <dcterms:modified xsi:type="dcterms:W3CDTF">2017-05-03T14:42:15Z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