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520" windowHeight="11940" activeTab="0"/>
  </bookViews>
  <sheets>
    <sheet name="Инф об организации" sheetId="1" r:id="rId1"/>
    <sheet name="Предложение (тарифы)" sheetId="2" r:id="rId2"/>
    <sheet name="Основн показ деят" sheetId="3" r:id="rId3"/>
  </sheets>
  <definedNames/>
  <calcPr fullCalcOnLoad="1"/>
</workbook>
</file>

<file path=xl/sharedStrings.xml><?xml version="1.0" encoding="utf-8"?>
<sst xmlns="http://schemas.openxmlformats.org/spreadsheetml/2006/main" count="202" uniqueCount="152">
  <si>
    <t>№
п/п</t>
  </si>
  <si>
    <t>Наименование показателей</t>
  </si>
  <si>
    <t>Единица измерения</t>
  </si>
  <si>
    <t>1-е полугодие</t>
  </si>
  <si>
    <t>2-е полугодие</t>
  </si>
  <si>
    <t>Для генерирующих объектов</t>
  </si>
  <si>
    <t xml:space="preserve"> 4.</t>
  </si>
  <si>
    <t>4.1.</t>
  </si>
  <si>
    <t>цена на электрическую энергию</t>
  </si>
  <si>
    <t>4.2.</t>
  </si>
  <si>
    <t>в т.ч. топливная составляющая</t>
  </si>
  <si>
    <t>руб./тыс. кВт*ч</t>
  </si>
  <si>
    <t>цена на генерирующую мощность</t>
  </si>
  <si>
    <t>руб./МВТ в мес.</t>
  </si>
  <si>
    <t>4.3.</t>
  </si>
  <si>
    <t>средний одноставочный тариф на тепловую энергию</t>
  </si>
  <si>
    <t>руб./Гкал</t>
  </si>
  <si>
    <t>4.3.1.</t>
  </si>
  <si>
    <t>одноставочный тариф в гор. воде</t>
  </si>
  <si>
    <t>4.3.2.</t>
  </si>
  <si>
    <t>тариф на отборный пар давлением:</t>
  </si>
  <si>
    <t>1,2-2,5 кг/см2</t>
  </si>
  <si>
    <t xml:space="preserve">2,5-7,0 кг/см2 </t>
  </si>
  <si>
    <t xml:space="preserve">7,0-13,0 кг/см2 </t>
  </si>
  <si>
    <t xml:space="preserve">&gt; 13кг/см2 </t>
  </si>
  <si>
    <t>4.3.3.</t>
  </si>
  <si>
    <t>тариф на острый и редуцированный пар</t>
  </si>
  <si>
    <t>4.4.</t>
  </si>
  <si>
    <t>двухставочный тариф на тепловую энергию</t>
  </si>
  <si>
    <t>4.4.1.</t>
  </si>
  <si>
    <t>ставка на содержание тепловой энергии</t>
  </si>
  <si>
    <t>4.4.2.</t>
  </si>
  <si>
    <t>тариф на тепловую энергию</t>
  </si>
  <si>
    <t>руб./Гкал/ч в мес.</t>
  </si>
  <si>
    <t>4.5.</t>
  </si>
  <si>
    <t>средний тариф на теплоноситель, в т.ч.</t>
  </si>
  <si>
    <t>вода</t>
  </si>
  <si>
    <t>пар</t>
  </si>
  <si>
    <t>руб./куб.метра</t>
  </si>
  <si>
    <t>4.3.4.</t>
  </si>
  <si>
    <t>потребители с коллекторов</t>
  </si>
  <si>
    <t>Приложение № 1</t>
  </si>
  <si>
    <t>Раздел 1. Информация об организации</t>
  </si>
  <si>
    <t>Полное наименование</t>
  </si>
  <si>
    <t>Сокращенное наименование</t>
  </si>
  <si>
    <t>Место нахождения</t>
  </si>
  <si>
    <t>Фактический адрес</t>
  </si>
  <si>
    <t>ИНН</t>
  </si>
  <si>
    <t>КПП</t>
  </si>
  <si>
    <t>Ф.И.О. руководителя</t>
  </si>
  <si>
    <t>Адрес электронной почты</t>
  </si>
  <si>
    <t>Контактный телефон</t>
  </si>
  <si>
    <t>Факс</t>
  </si>
  <si>
    <t>к предложению о размере цен (тарифов),                                                                             долгосрочных параметров регулирования</t>
  </si>
  <si>
    <t>Приложение № 4
к предложению о размере цен (тарифов), долгосрочных параметров регулирования</t>
  </si>
  <si>
    <t>№ 
п/п</t>
  </si>
  <si>
    <t>1.</t>
  </si>
  <si>
    <t>Установленная мощность</t>
  </si>
  <si>
    <t>МВт</t>
  </si>
  <si>
    <t>2.</t>
  </si>
  <si>
    <t>Среднегодовое значение положительных разниц объемов располагаемой мощности и объемов потребления мощности на собственные и (или) хозяйственные нужды</t>
  </si>
  <si>
    <t>3.</t>
  </si>
  <si>
    <t>Производство электрической энергии</t>
  </si>
  <si>
    <t>млн. кВт·ч</t>
  </si>
  <si>
    <t>4.</t>
  </si>
  <si>
    <t>Полезный отпуск электрической энергии</t>
  </si>
  <si>
    <t>5.</t>
  </si>
  <si>
    <t>Отпуск тепловой энергии с коллекторов</t>
  </si>
  <si>
    <t>тыс. Гкал</t>
  </si>
  <si>
    <t>6.</t>
  </si>
  <si>
    <t>Отпуск тепловой энергии в сеть</t>
  </si>
  <si>
    <t>7.</t>
  </si>
  <si>
    <t>Необходимая валовая выручка - всего</t>
  </si>
  <si>
    <t>млн. рублей</t>
  </si>
  <si>
    <t>7.1.</t>
  </si>
  <si>
    <t>относимая на электрическую энергию</t>
  </si>
  <si>
    <t>7.2.</t>
  </si>
  <si>
    <t>относимая на электрическую мощность</t>
  </si>
  <si>
    <t>7.3.</t>
  </si>
  <si>
    <t>относимая на тепловую 
энергию, отпускаемую с коллекторов источников</t>
  </si>
  <si>
    <t>8.</t>
  </si>
  <si>
    <t>Топливо - всего</t>
  </si>
  <si>
    <t>8.1.</t>
  </si>
  <si>
    <t>топливо на электрическую энергию</t>
  </si>
  <si>
    <t>удельный расход условного топлива на электрическую энергию</t>
  </si>
  <si>
    <t>г/кВт·ч</t>
  </si>
  <si>
    <t>8.2.</t>
  </si>
  <si>
    <t>топливо на тепловую энергию</t>
  </si>
  <si>
    <t>удельный расход условного топлива на тепловую энергию</t>
  </si>
  <si>
    <t>кг/Гкал</t>
  </si>
  <si>
    <t>реквизиты решения по 
удельному расходу условного топлива на отпуск тепловой и электрической энергии</t>
  </si>
  <si>
    <t>9.</t>
  </si>
  <si>
    <t>Амортизация</t>
  </si>
  <si>
    <t>10.</t>
  </si>
  <si>
    <t>Показатели численности персонала и фонда оплаты труда по регулируемым видам деятельности</t>
  </si>
  <si>
    <t>10.1.</t>
  </si>
  <si>
    <t>среднесписочная численность персонала</t>
  </si>
  <si>
    <t>человек</t>
  </si>
  <si>
    <t>10.2.</t>
  </si>
  <si>
    <t>среднемесячная заработная 
плата на одного работника</t>
  </si>
  <si>
    <t>тыс. рублей на человека</t>
  </si>
  <si>
    <t>10.3.</t>
  </si>
  <si>
    <t>реквизиты отраслевого тарифного соглашения (дата утверждения, срок действия)</t>
  </si>
  <si>
    <t>11.</t>
  </si>
  <si>
    <t>Расходы на производство - всего</t>
  </si>
  <si>
    <t>11.1.</t>
  </si>
  <si>
    <t>относимые на электрическую энергию</t>
  </si>
  <si>
    <t>11.2.</t>
  </si>
  <si>
    <t>относимые на электрическую мощность</t>
  </si>
  <si>
    <t>11.3.</t>
  </si>
  <si>
    <t>относимые на тепловую 
энергию, отпускаемую с коллекторов источников</t>
  </si>
  <si>
    <t>12.</t>
  </si>
  <si>
    <t>Объем перекрестного субсидирования - всего</t>
  </si>
  <si>
    <t>12.1.</t>
  </si>
  <si>
    <t>от производства тепловой энергии</t>
  </si>
  <si>
    <t>12.2.</t>
  </si>
  <si>
    <t>от производства электрической энергии</t>
  </si>
  <si>
    <t>13.</t>
  </si>
  <si>
    <t>Необходимые расходы из прибыли - всего</t>
  </si>
  <si>
    <t>13.1.</t>
  </si>
  <si>
    <t>13.2.</t>
  </si>
  <si>
    <t>13.3.</t>
  </si>
  <si>
    <t>14.</t>
  </si>
  <si>
    <t>Капитальные вложения из прибыли (с учетом налога на прибыль) - всего</t>
  </si>
  <si>
    <t>14.1.</t>
  </si>
  <si>
    <t>14.2.</t>
  </si>
  <si>
    <t>14.3.</t>
  </si>
  <si>
    <t>15.</t>
  </si>
  <si>
    <t>Чистая прибыль (убыток)</t>
  </si>
  <si>
    <t>16.</t>
  </si>
  <si>
    <t>Рентабельность продаж (величина прибыли от продажи 
в каждом рубле выручки)</t>
  </si>
  <si>
    <t>процент</t>
  </si>
  <si>
    <t>17.</t>
  </si>
  <si>
    <t>Реквизиты инвестиционной программы (кем утверждена, 
дата утверждения, номер 
приказа или решения, электронный адрес размещения)</t>
  </si>
  <si>
    <r>
      <t>_____</t>
    </r>
    <r>
      <rPr>
        <sz val="10"/>
        <rFont val="Times New Roman"/>
        <family val="1"/>
      </rPr>
      <t>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Базовый период - год, предшествующий расчетному периоду регулирования.</t>
    </r>
  </si>
  <si>
    <r>
      <t>_____</t>
    </r>
    <r>
      <rPr>
        <u val="single"/>
        <sz val="12"/>
        <rFont val="Times New Roman"/>
        <family val="1"/>
      </rPr>
      <t xml:space="preserve"> Примечания</t>
    </r>
    <r>
      <rPr>
        <sz val="12"/>
        <rFont val="Times New Roman"/>
        <family val="1"/>
      </rPr>
      <t>: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1.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Предложение о размере цен (тарифов) открытого акционерного общества "Российский концерн по производству электрической и тепловой энергии на атомных станциях" заполняется в целом по компании.</t>
    </r>
  </si>
  <si>
    <r>
      <t>_____</t>
    </r>
    <r>
      <rPr>
        <sz val="12"/>
        <rFont val="Times New Roman"/>
        <family val="1"/>
      </rPr>
      <t>2.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При подготовке предложений о размере цен (тарифов) с целью поставки электрической энергии по регулируемым договорам разделы 9, 10, 12, 13, 14 не заполняются.</t>
    </r>
  </si>
  <si>
    <t>Павликов Денис Александрович</t>
  </si>
  <si>
    <t>pavlikovda@mail.ru</t>
  </si>
  <si>
    <t>8(81746)56136</t>
  </si>
  <si>
    <t>Акционерное общество "ТЭЦ "Белый ручей"</t>
  </si>
  <si>
    <t>АО "ТЭЦ "Белый Ручей"</t>
  </si>
  <si>
    <t>Приказ ДТЭК и ТР по ВО  от 09.10.2019г. №155</t>
  </si>
  <si>
    <t>162940 Вологодская область, Вытегорский район п.Депо ул. Энергетиков,д.2</t>
  </si>
  <si>
    <t>Фактические показатели за год,предшествующий базовому периоду (2020 год)</t>
  </si>
  <si>
    <t>Показатели, утвержденные на базовый год (2021 год)</t>
  </si>
  <si>
    <t>Предложения на расчетный период регулирования
(2022 год)</t>
  </si>
  <si>
    <t>Фактические показатели 
за год, предшествующий базовому периоду (2020г.)</t>
  </si>
  <si>
    <t>Показатели, утвержденные 
на базовый период (2021г.)</t>
  </si>
  <si>
    <t>Предложения 
на расчетный период регулирования (2022г.)</t>
  </si>
  <si>
    <t>Основные показатели деятельности тепловой электрической станции АО «ТЭЦ "Белый Ручей", по которой планируются  цены на электрическую энергию (мощность), производимую электростанциями с использованием которых осуществляется производство и поставка электрической энергии (мощности) на розничный рынок, на 2022 год</t>
  </si>
  <si>
    <t xml:space="preserve">Предложения  цен на электрическую энергию (мощность), производимую электростанциями с использованием которых осуществляется производство и поставка электрической энергии (мощности) на розничный рынок, в отношении тепловой электрической станции АО «ТЭЦ "Белый Ручей" , на 2022 год 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</si>
</sst>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000000"/>
    <numFmt numFmtId="174" formatCode="0.000000"/>
    <numFmt numFmtId="175" formatCode="0.00000"/>
    <numFmt numFmtId="176" formatCode="0.0000"/>
    <numFmt numFmtId="177" formatCode="#,##0.000"/>
    <numFmt numFmtId="178" formatCode="#,##0.0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sz val="10"/>
      <color indexed="9"/>
      <name val="Times New Roman"/>
      <family val="1"/>
    </font>
    <font>
      <sz val="12"/>
      <color indexed="9"/>
      <name val="Times New Roman"/>
      <family val="1"/>
    </font>
    <font>
      <u val="single"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Arial"/>
      <family val="2"/>
    </font>
    <font>
      <sz val="11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Times New Roman"/>
      <family val="1"/>
    </font>
    <font>
      <sz val="13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sz val="13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" fillId="0" borderId="0">
      <alignment/>
      <protection/>
    </xf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" fontId="2" fillId="32" borderId="0" applyBorder="0">
      <alignment horizontal="right"/>
      <protection/>
    </xf>
    <xf numFmtId="4" fontId="2" fillId="32" borderId="10" applyFont="0" applyBorder="0">
      <alignment horizontal="right"/>
      <protection/>
    </xf>
    <xf numFmtId="0" fontId="50" fillId="33" borderId="0" applyNumberFormat="0" applyBorder="0" applyAlignment="0" applyProtection="0"/>
  </cellStyleXfs>
  <cellXfs count="49">
    <xf numFmtId="0" fontId="0" fillId="0" borderId="0" xfId="0" applyFont="1" applyAlignment="1">
      <alignment/>
    </xf>
    <xf numFmtId="0" fontId="51" fillId="0" borderId="0" xfId="0" applyFont="1" applyAlignment="1">
      <alignment/>
    </xf>
    <xf numFmtId="0" fontId="52" fillId="0" borderId="10" xfId="0" applyFont="1" applyBorder="1" applyAlignment="1">
      <alignment vertical="center"/>
    </xf>
    <xf numFmtId="0" fontId="51" fillId="0" borderId="0" xfId="0" applyFont="1" applyAlignment="1">
      <alignment horizontal="center" vertical="center"/>
    </xf>
    <xf numFmtId="0" fontId="53" fillId="0" borderId="0" xfId="0" applyFont="1" applyAlignment="1">
      <alignment horizontal="left" vertical="center"/>
    </xf>
    <xf numFmtId="0" fontId="53" fillId="0" borderId="0" xfId="0" applyFont="1" applyAlignment="1">
      <alignment horizontal="center" vertical="center"/>
    </xf>
    <xf numFmtId="0" fontId="53" fillId="0" borderId="0" xfId="0" applyFont="1" applyAlignment="1">
      <alignment/>
    </xf>
    <xf numFmtId="49" fontId="51" fillId="0" borderId="0" xfId="0" applyNumberFormat="1" applyFont="1" applyAlignment="1">
      <alignment horizontal="center" vertical="center"/>
    </xf>
    <xf numFmtId="171" fontId="53" fillId="0" borderId="0" xfId="61" applyFont="1" applyAlignment="1">
      <alignment horizontal="left" vertical="center"/>
    </xf>
    <xf numFmtId="0" fontId="54" fillId="0" borderId="0" xfId="0" applyFont="1" applyAlignment="1">
      <alignment horizontal="left" indent="15"/>
    </xf>
    <xf numFmtId="0" fontId="55" fillId="0" borderId="0" xfId="0" applyFont="1" applyAlignment="1">
      <alignment/>
    </xf>
    <xf numFmtId="0" fontId="54" fillId="0" borderId="0" xfId="0" applyFont="1" applyAlignment="1">
      <alignment horizontal="right"/>
    </xf>
    <xf numFmtId="0" fontId="54" fillId="0" borderId="0" xfId="0" applyFont="1" applyAlignment="1">
      <alignment horizontal="right" wrapText="1"/>
    </xf>
    <xf numFmtId="0" fontId="56" fillId="0" borderId="0" xfId="0" applyFont="1" applyAlignment="1">
      <alignment/>
    </xf>
    <xf numFmtId="0" fontId="55" fillId="0" borderId="10" xfId="0" applyFont="1" applyBorder="1" applyAlignment="1">
      <alignment horizontal="center" vertical="center"/>
    </xf>
    <xf numFmtId="0" fontId="55" fillId="0" borderId="10" xfId="0" applyFont="1" applyBorder="1" applyAlignment="1">
      <alignment horizontal="center" vertical="center" wrapText="1"/>
    </xf>
    <xf numFmtId="0" fontId="37" fillId="0" borderId="10" xfId="42" applyBorder="1" applyAlignment="1" applyProtection="1">
      <alignment horizontal="center" vertical="center"/>
      <protection/>
    </xf>
    <xf numFmtId="2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3" fillId="0" borderId="10" xfId="53" applyFont="1" applyFill="1" applyBorder="1" applyAlignment="1">
      <alignment horizontal="center" vertical="center" wrapText="1"/>
      <protection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wrapText="1"/>
    </xf>
    <xf numFmtId="0" fontId="4" fillId="0" borderId="10" xfId="0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2" fillId="0" borderId="10" xfId="0" applyFont="1" applyBorder="1" applyAlignment="1">
      <alignment horizontal="center" vertical="center"/>
    </xf>
    <xf numFmtId="4" fontId="5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vertical="top"/>
    </xf>
    <xf numFmtId="0" fontId="5" fillId="0" borderId="0" xfId="0" applyFont="1" applyFill="1" applyAlignment="1">
      <alignment vertical="top"/>
    </xf>
    <xf numFmtId="0" fontId="52" fillId="0" borderId="10" xfId="0" applyFont="1" applyFill="1" applyBorder="1" applyAlignment="1">
      <alignment horizontal="left" vertical="center"/>
    </xf>
    <xf numFmtId="0" fontId="52" fillId="0" borderId="10" xfId="0" applyFont="1" applyFill="1" applyBorder="1" applyAlignment="1">
      <alignment horizontal="center" vertical="center"/>
    </xf>
    <xf numFmtId="0" fontId="51" fillId="0" borderId="0" xfId="0" applyFont="1" applyFill="1" applyAlignment="1">
      <alignment/>
    </xf>
    <xf numFmtId="0" fontId="52" fillId="0" borderId="10" xfId="0" applyFont="1" applyFill="1" applyBorder="1" applyAlignment="1">
      <alignment horizontal="left" vertical="center" wrapText="1"/>
    </xf>
    <xf numFmtId="0" fontId="51" fillId="0" borderId="0" xfId="0" applyFont="1" applyFill="1" applyAlignment="1">
      <alignment horizontal="center" vertical="center"/>
    </xf>
    <xf numFmtId="0" fontId="51" fillId="0" borderId="0" xfId="0" applyFont="1" applyFill="1" applyAlignment="1">
      <alignment horizontal="left" vertical="center"/>
    </xf>
    <xf numFmtId="4" fontId="51" fillId="0" borderId="0" xfId="0" applyNumberFormat="1" applyFont="1" applyFill="1" applyAlignment="1">
      <alignment/>
    </xf>
    <xf numFmtId="177" fontId="52" fillId="0" borderId="10" xfId="0" applyNumberFormat="1" applyFont="1" applyFill="1" applyBorder="1" applyAlignment="1">
      <alignment horizontal="center" vertical="center"/>
    </xf>
    <xf numFmtId="0" fontId="56" fillId="0" borderId="0" xfId="0" applyFont="1" applyAlignment="1">
      <alignment horizontal="center"/>
    </xf>
    <xf numFmtId="0" fontId="51" fillId="0" borderId="0" xfId="0" applyFont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/>
    </xf>
    <xf numFmtId="0" fontId="52" fillId="0" borderId="11" xfId="0" applyFont="1" applyBorder="1" applyAlignment="1">
      <alignment horizontal="center" vertical="center" wrapText="1"/>
    </xf>
    <xf numFmtId="0" fontId="52" fillId="0" borderId="12" xfId="0" applyFont="1" applyBorder="1" applyAlignment="1">
      <alignment horizontal="center" vertical="center" wrapText="1"/>
    </xf>
    <xf numFmtId="0" fontId="8" fillId="0" borderId="0" xfId="0" applyFont="1" applyFill="1" applyAlignment="1">
      <alignment horizontal="justify" wrapText="1"/>
    </xf>
    <xf numFmtId="0" fontId="4" fillId="0" borderId="0" xfId="0" applyFont="1" applyFill="1" applyAlignment="1">
      <alignment horizontal="justify" wrapText="1"/>
    </xf>
    <xf numFmtId="0" fontId="6" fillId="0" borderId="0" xfId="0" applyFont="1" applyFill="1" applyAlignment="1">
      <alignment horizontal="center" wrapText="1"/>
    </xf>
    <xf numFmtId="0" fontId="6" fillId="0" borderId="0" xfId="0" applyFont="1" applyFill="1" applyAlignment="1">
      <alignment horizont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стр.1_10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ормула" xfId="63"/>
    <cellStyle name="ФормулаНаКонтроль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avlikovda@mail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4"/>
  <sheetViews>
    <sheetView tabSelected="1" zoomScalePageLayoutView="0" workbookViewId="0" topLeftCell="A1">
      <selection activeCell="B25" sqref="B25"/>
    </sheetView>
  </sheetViews>
  <sheetFormatPr defaultColWidth="9.140625" defaultRowHeight="15"/>
  <cols>
    <col min="1" max="1" width="42.00390625" style="0" customWidth="1"/>
    <col min="2" max="2" width="66.28125" style="0" customWidth="1"/>
    <col min="3" max="3" width="39.8515625" style="0" customWidth="1"/>
  </cols>
  <sheetData>
    <row r="1" spans="1:3" ht="15">
      <c r="A1" s="9"/>
      <c r="B1" s="11" t="s">
        <v>41</v>
      </c>
      <c r="C1" s="11"/>
    </row>
    <row r="2" spans="1:3" ht="29.25" customHeight="1">
      <c r="A2" s="9"/>
      <c r="B2" s="12" t="s">
        <v>53</v>
      </c>
      <c r="C2" s="12"/>
    </row>
    <row r="3" spans="1:3" ht="16.5">
      <c r="A3" s="39" t="s">
        <v>42</v>
      </c>
      <c r="B3" s="39"/>
      <c r="C3" s="13"/>
    </row>
    <row r="4" spans="1:2" ht="15.75">
      <c r="A4" s="14" t="s">
        <v>43</v>
      </c>
      <c r="B4" s="15" t="s">
        <v>140</v>
      </c>
    </row>
    <row r="5" spans="1:2" ht="15.75">
      <c r="A5" s="14" t="s">
        <v>44</v>
      </c>
      <c r="B5" s="14" t="s">
        <v>141</v>
      </c>
    </row>
    <row r="6" spans="1:2" ht="31.5">
      <c r="A6" s="14" t="s">
        <v>45</v>
      </c>
      <c r="B6" s="15" t="s">
        <v>143</v>
      </c>
    </row>
    <row r="7" spans="1:2" ht="34.5" customHeight="1">
      <c r="A7" s="14" t="s">
        <v>46</v>
      </c>
      <c r="B7" s="15" t="s">
        <v>143</v>
      </c>
    </row>
    <row r="8" spans="1:2" ht="15.75">
      <c r="A8" s="14" t="s">
        <v>47</v>
      </c>
      <c r="B8" s="15">
        <v>3508005131</v>
      </c>
    </row>
    <row r="9" spans="1:2" ht="15.75">
      <c r="A9" s="14" t="s">
        <v>48</v>
      </c>
      <c r="B9" s="15">
        <v>350801001</v>
      </c>
    </row>
    <row r="10" spans="1:2" ht="15.75">
      <c r="A10" s="14" t="s">
        <v>49</v>
      </c>
      <c r="B10" s="14" t="s">
        <v>137</v>
      </c>
    </row>
    <row r="11" spans="1:2" ht="15.75">
      <c r="A11" s="14" t="s">
        <v>50</v>
      </c>
      <c r="B11" s="16" t="s">
        <v>138</v>
      </c>
    </row>
    <row r="12" spans="1:2" ht="15.75">
      <c r="A12" s="14" t="s">
        <v>51</v>
      </c>
      <c r="B12" s="14" t="s">
        <v>139</v>
      </c>
    </row>
    <row r="13" spans="1:2" ht="15.75">
      <c r="A13" s="14" t="s">
        <v>52</v>
      </c>
      <c r="B13" s="14" t="s">
        <v>139</v>
      </c>
    </row>
    <row r="14" ht="15.75">
      <c r="A14" s="10"/>
    </row>
  </sheetData>
  <sheetProtection/>
  <mergeCells count="1">
    <mergeCell ref="A3:B3"/>
  </mergeCells>
  <hyperlinks>
    <hyperlink ref="B11" r:id="rId1" display="pavlikovda@mail.ru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9"/>
  <sheetViews>
    <sheetView zoomScale="75" zoomScaleNormal="75" zoomScalePageLayoutView="0" workbookViewId="0" topLeftCell="A1">
      <selection activeCell="G18" sqref="G18"/>
    </sheetView>
  </sheetViews>
  <sheetFormatPr defaultColWidth="9.140625" defaultRowHeight="15"/>
  <cols>
    <col min="1" max="1" width="7.140625" style="1" customWidth="1"/>
    <col min="2" max="2" width="45.28125" style="1" customWidth="1"/>
    <col min="3" max="3" width="19.00390625" style="1" customWidth="1"/>
    <col min="4" max="4" width="15.421875" style="1" customWidth="1"/>
    <col min="5" max="5" width="17.421875" style="1" customWidth="1"/>
    <col min="6" max="6" width="15.00390625" style="1" customWidth="1"/>
    <col min="7" max="7" width="15.57421875" style="1" customWidth="1"/>
    <col min="8" max="8" width="15.421875" style="1" customWidth="1"/>
    <col min="9" max="9" width="15.7109375" style="1" customWidth="1"/>
    <col min="10" max="10" width="15.140625" style="1" bestFit="1" customWidth="1"/>
    <col min="11" max="16384" width="9.140625" style="1" customWidth="1"/>
  </cols>
  <sheetData>
    <row r="1" spans="1:9" ht="48.75" customHeight="1">
      <c r="A1" s="40" t="s">
        <v>151</v>
      </c>
      <c r="B1" s="40"/>
      <c r="C1" s="40"/>
      <c r="D1" s="40"/>
      <c r="E1" s="40"/>
      <c r="F1" s="40"/>
      <c r="G1" s="40"/>
      <c r="H1" s="40"/>
      <c r="I1" s="40"/>
    </row>
    <row r="3" spans="1:9" ht="45" customHeight="1">
      <c r="A3" s="41" t="s">
        <v>0</v>
      </c>
      <c r="B3" s="42" t="s">
        <v>1</v>
      </c>
      <c r="C3" s="43" t="s">
        <v>2</v>
      </c>
      <c r="D3" s="41" t="s">
        <v>144</v>
      </c>
      <c r="E3" s="41"/>
      <c r="F3" s="41" t="s">
        <v>145</v>
      </c>
      <c r="G3" s="41"/>
      <c r="H3" s="41" t="s">
        <v>146</v>
      </c>
      <c r="I3" s="41"/>
    </row>
    <row r="4" spans="1:9" ht="44.25" customHeight="1">
      <c r="A4" s="42"/>
      <c r="B4" s="42"/>
      <c r="C4" s="44"/>
      <c r="D4" s="26" t="s">
        <v>3</v>
      </c>
      <c r="E4" s="26" t="s">
        <v>4</v>
      </c>
      <c r="F4" s="26" t="s">
        <v>3</v>
      </c>
      <c r="G4" s="26" t="s">
        <v>4</v>
      </c>
      <c r="H4" s="2" t="s">
        <v>3</v>
      </c>
      <c r="I4" s="2" t="s">
        <v>4</v>
      </c>
    </row>
    <row r="5" spans="1:9" s="33" customFormat="1" ht="15">
      <c r="A5" s="31" t="s">
        <v>6</v>
      </c>
      <c r="B5" s="31" t="s">
        <v>5</v>
      </c>
      <c r="C5" s="32"/>
      <c r="D5" s="27"/>
      <c r="E5" s="27"/>
      <c r="F5" s="27"/>
      <c r="G5" s="27"/>
      <c r="H5" s="27"/>
      <c r="I5" s="27"/>
    </row>
    <row r="6" spans="1:10" s="33" customFormat="1" ht="15">
      <c r="A6" s="31" t="s">
        <v>7</v>
      </c>
      <c r="B6" s="31" t="s">
        <v>8</v>
      </c>
      <c r="C6" s="32" t="s">
        <v>11</v>
      </c>
      <c r="D6" s="27">
        <v>654.5</v>
      </c>
      <c r="E6" s="27">
        <v>1158</v>
      </c>
      <c r="F6" s="38">
        <v>0.892</v>
      </c>
      <c r="G6" s="38">
        <v>0.892</v>
      </c>
      <c r="H6" s="38">
        <v>1.094</v>
      </c>
      <c r="I6" s="38">
        <v>1.094</v>
      </c>
      <c r="J6" s="37"/>
    </row>
    <row r="7" spans="1:9" s="33" customFormat="1" ht="15">
      <c r="A7" s="31"/>
      <c r="B7" s="31" t="s">
        <v>10</v>
      </c>
      <c r="C7" s="32" t="s">
        <v>11</v>
      </c>
      <c r="D7" s="27"/>
      <c r="E7" s="27"/>
      <c r="F7" s="27"/>
      <c r="G7" s="27"/>
      <c r="H7" s="27"/>
      <c r="I7" s="27"/>
    </row>
    <row r="8" spans="1:10" s="33" customFormat="1" ht="15">
      <c r="A8" s="31" t="s">
        <v>9</v>
      </c>
      <c r="B8" s="31" t="s">
        <v>12</v>
      </c>
      <c r="C8" s="32" t="s">
        <v>13</v>
      </c>
      <c r="D8" s="27">
        <v>1512422</v>
      </c>
      <c r="E8" s="27">
        <v>1955060</v>
      </c>
      <c r="F8" s="27">
        <v>1588.01</v>
      </c>
      <c r="G8" s="27">
        <v>1588.01</v>
      </c>
      <c r="H8" s="38">
        <v>1648.393</v>
      </c>
      <c r="I8" s="38">
        <v>1648.393</v>
      </c>
      <c r="J8" s="37"/>
    </row>
    <row r="9" spans="1:9" s="33" customFormat="1" ht="27" customHeight="1">
      <c r="A9" s="31" t="s">
        <v>14</v>
      </c>
      <c r="B9" s="34" t="s">
        <v>15</v>
      </c>
      <c r="C9" s="32" t="s">
        <v>16</v>
      </c>
      <c r="D9" s="27"/>
      <c r="E9" s="27"/>
      <c r="F9" s="27"/>
      <c r="G9" s="27"/>
      <c r="H9" s="27"/>
      <c r="I9" s="27"/>
    </row>
    <row r="10" spans="1:9" s="33" customFormat="1" ht="15">
      <c r="A10" s="31" t="s">
        <v>17</v>
      </c>
      <c r="B10" s="34" t="s">
        <v>18</v>
      </c>
      <c r="C10" s="32" t="s">
        <v>16</v>
      </c>
      <c r="D10" s="27">
        <v>2056</v>
      </c>
      <c r="E10" s="27">
        <v>2056</v>
      </c>
      <c r="F10" s="27">
        <v>2056</v>
      </c>
      <c r="G10" s="27">
        <v>2085</v>
      </c>
      <c r="H10" s="27">
        <v>3330</v>
      </c>
      <c r="I10" s="27">
        <v>3330</v>
      </c>
    </row>
    <row r="11" spans="1:9" s="33" customFormat="1" ht="15">
      <c r="A11" s="31" t="s">
        <v>19</v>
      </c>
      <c r="B11" s="34" t="s">
        <v>20</v>
      </c>
      <c r="C11" s="32" t="s">
        <v>16</v>
      </c>
      <c r="D11" s="27"/>
      <c r="E11" s="27"/>
      <c r="F11" s="27"/>
      <c r="G11" s="27"/>
      <c r="H11" s="27"/>
      <c r="I11" s="27"/>
    </row>
    <row r="12" spans="1:9" s="33" customFormat="1" ht="15">
      <c r="A12" s="31"/>
      <c r="B12" s="34" t="s">
        <v>21</v>
      </c>
      <c r="C12" s="32" t="s">
        <v>16</v>
      </c>
      <c r="D12" s="27"/>
      <c r="E12" s="27"/>
      <c r="F12" s="27"/>
      <c r="G12" s="27"/>
      <c r="H12" s="27"/>
      <c r="I12" s="27"/>
    </row>
    <row r="13" spans="1:9" s="33" customFormat="1" ht="15">
      <c r="A13" s="31"/>
      <c r="B13" s="34" t="s">
        <v>22</v>
      </c>
      <c r="C13" s="32" t="s">
        <v>16</v>
      </c>
      <c r="D13" s="27"/>
      <c r="E13" s="27"/>
      <c r="F13" s="27"/>
      <c r="G13" s="27"/>
      <c r="H13" s="27"/>
      <c r="I13" s="27"/>
    </row>
    <row r="14" spans="1:9" s="33" customFormat="1" ht="15">
      <c r="A14" s="32"/>
      <c r="B14" s="31" t="s">
        <v>23</v>
      </c>
      <c r="C14" s="32" t="s">
        <v>16</v>
      </c>
      <c r="D14" s="27"/>
      <c r="E14" s="27"/>
      <c r="F14" s="27"/>
      <c r="G14" s="27"/>
      <c r="H14" s="27"/>
      <c r="I14" s="27"/>
    </row>
    <row r="15" spans="1:9" s="33" customFormat="1" ht="15">
      <c r="A15" s="32"/>
      <c r="B15" s="31" t="s">
        <v>24</v>
      </c>
      <c r="C15" s="32" t="s">
        <v>16</v>
      </c>
      <c r="D15" s="27"/>
      <c r="E15" s="27"/>
      <c r="F15" s="27"/>
      <c r="G15" s="27"/>
      <c r="H15" s="27"/>
      <c r="I15" s="27"/>
    </row>
    <row r="16" spans="1:9" s="33" customFormat="1" ht="15">
      <c r="A16" s="31" t="s">
        <v>25</v>
      </c>
      <c r="B16" s="31" t="s">
        <v>26</v>
      </c>
      <c r="C16" s="32" t="s">
        <v>16</v>
      </c>
      <c r="D16" s="27"/>
      <c r="E16" s="27"/>
      <c r="F16" s="27"/>
      <c r="G16" s="27"/>
      <c r="H16" s="27"/>
      <c r="I16" s="27"/>
    </row>
    <row r="17" spans="1:9" s="33" customFormat="1" ht="15">
      <c r="A17" s="31" t="s">
        <v>39</v>
      </c>
      <c r="B17" s="31" t="s">
        <v>40</v>
      </c>
      <c r="C17" s="32" t="s">
        <v>16</v>
      </c>
      <c r="D17" s="27">
        <v>1360</v>
      </c>
      <c r="E17" s="27">
        <v>1360</v>
      </c>
      <c r="F17" s="27">
        <v>1360</v>
      </c>
      <c r="G17" s="27">
        <v>1380</v>
      </c>
      <c r="H17" s="27">
        <v>1804</v>
      </c>
      <c r="I17" s="27">
        <v>1804</v>
      </c>
    </row>
    <row r="18" spans="1:9" s="33" customFormat="1" ht="15">
      <c r="A18" s="31" t="s">
        <v>27</v>
      </c>
      <c r="B18" s="31" t="s">
        <v>28</v>
      </c>
      <c r="C18" s="32"/>
      <c r="D18" s="27"/>
      <c r="E18" s="27"/>
      <c r="F18" s="27"/>
      <c r="G18" s="27"/>
      <c r="H18" s="27"/>
      <c r="I18" s="27"/>
    </row>
    <row r="19" spans="1:9" s="33" customFormat="1" ht="15">
      <c r="A19" s="31" t="s">
        <v>29</v>
      </c>
      <c r="B19" s="31" t="s">
        <v>30</v>
      </c>
      <c r="C19" s="32" t="s">
        <v>33</v>
      </c>
      <c r="D19" s="27"/>
      <c r="E19" s="27"/>
      <c r="F19" s="27"/>
      <c r="G19" s="27"/>
      <c r="H19" s="27"/>
      <c r="I19" s="27"/>
    </row>
    <row r="20" spans="1:9" s="33" customFormat="1" ht="15">
      <c r="A20" s="31" t="s">
        <v>31</v>
      </c>
      <c r="B20" s="31" t="s">
        <v>32</v>
      </c>
      <c r="C20" s="32" t="s">
        <v>16</v>
      </c>
      <c r="D20" s="27"/>
      <c r="E20" s="27"/>
      <c r="F20" s="27"/>
      <c r="G20" s="27"/>
      <c r="H20" s="27"/>
      <c r="I20" s="27"/>
    </row>
    <row r="21" spans="1:9" s="33" customFormat="1" ht="15">
      <c r="A21" s="31" t="s">
        <v>34</v>
      </c>
      <c r="B21" s="31" t="s">
        <v>35</v>
      </c>
      <c r="C21" s="32" t="s">
        <v>38</v>
      </c>
      <c r="D21" s="27"/>
      <c r="E21" s="27"/>
      <c r="F21" s="27"/>
      <c r="G21" s="27"/>
      <c r="H21" s="27"/>
      <c r="I21" s="27"/>
    </row>
    <row r="22" spans="1:9" s="33" customFormat="1" ht="15">
      <c r="A22" s="32"/>
      <c r="B22" s="31" t="s">
        <v>36</v>
      </c>
      <c r="C22" s="32" t="s">
        <v>38</v>
      </c>
      <c r="D22" s="27"/>
      <c r="E22" s="27"/>
      <c r="F22" s="27"/>
      <c r="G22" s="27"/>
      <c r="H22" s="27"/>
      <c r="I22" s="27"/>
    </row>
    <row r="23" spans="1:9" s="33" customFormat="1" ht="15">
      <c r="A23" s="32"/>
      <c r="B23" s="31" t="s">
        <v>37</v>
      </c>
      <c r="C23" s="32" t="s">
        <v>38</v>
      </c>
      <c r="D23" s="27"/>
      <c r="E23" s="27"/>
      <c r="F23" s="27"/>
      <c r="G23" s="27"/>
      <c r="H23" s="27"/>
      <c r="I23" s="27"/>
    </row>
    <row r="24" spans="1:9" s="33" customFormat="1" ht="15">
      <c r="A24" s="35"/>
      <c r="B24" s="36"/>
      <c r="C24" s="35"/>
      <c r="D24" s="35"/>
      <c r="E24" s="35"/>
      <c r="F24" s="35"/>
      <c r="G24" s="35"/>
      <c r="H24" s="35"/>
      <c r="I24" s="35"/>
    </row>
    <row r="25" spans="1:9" s="6" customFormat="1" ht="11.25">
      <c r="A25" s="8"/>
      <c r="B25" s="4"/>
      <c r="C25" s="5"/>
      <c r="D25" s="5"/>
      <c r="E25" s="5"/>
      <c r="F25" s="5"/>
      <c r="G25" s="5"/>
      <c r="H25" s="5"/>
      <c r="I25" s="5"/>
    </row>
    <row r="26" spans="1:9" ht="15">
      <c r="A26" s="8"/>
      <c r="B26" s="3"/>
      <c r="C26" s="3"/>
      <c r="D26" s="3"/>
      <c r="E26" s="3"/>
      <c r="F26" s="3"/>
      <c r="G26" s="3"/>
      <c r="H26" s="3"/>
      <c r="I26" s="3"/>
    </row>
    <row r="27" spans="1:9" ht="15">
      <c r="A27" s="3"/>
      <c r="B27" s="3"/>
      <c r="C27" s="3"/>
      <c r="D27" s="3"/>
      <c r="E27" s="3"/>
      <c r="F27" s="3"/>
      <c r="G27" s="3"/>
      <c r="H27" s="3"/>
      <c r="I27" s="3"/>
    </row>
    <row r="28" spans="1:9" ht="15">
      <c r="A28" s="3"/>
      <c r="B28" s="7"/>
      <c r="C28" s="3"/>
      <c r="D28" s="3"/>
      <c r="E28" s="3"/>
      <c r="F28" s="3"/>
      <c r="G28" s="3"/>
      <c r="H28" s="3"/>
      <c r="I28" s="3"/>
    </row>
    <row r="29" spans="1:9" ht="41.25" customHeight="1">
      <c r="A29" s="40"/>
      <c r="B29" s="40"/>
      <c r="C29" s="40"/>
      <c r="D29" s="40"/>
      <c r="E29" s="40"/>
      <c r="F29" s="40"/>
      <c r="G29" s="40"/>
      <c r="H29" s="40"/>
      <c r="I29" s="3"/>
    </row>
    <row r="30" ht="15">
      <c r="A30" s="3"/>
    </row>
    <row r="31" ht="15">
      <c r="A31" s="3"/>
    </row>
    <row r="32" ht="15">
      <c r="A32" s="3"/>
    </row>
    <row r="33" ht="15">
      <c r="A33" s="3"/>
    </row>
    <row r="34" ht="15">
      <c r="A34" s="3"/>
    </row>
    <row r="35" ht="15">
      <c r="A35" s="3"/>
    </row>
    <row r="36" ht="15">
      <c r="A36" s="3"/>
    </row>
    <row r="37" ht="15">
      <c r="A37" s="3"/>
    </row>
    <row r="38" ht="15">
      <c r="A38" s="3"/>
    </row>
    <row r="39" ht="15">
      <c r="A39" s="3"/>
    </row>
    <row r="40" ht="15">
      <c r="A40" s="3"/>
    </row>
    <row r="41" ht="15">
      <c r="A41" s="3"/>
    </row>
    <row r="42" ht="15">
      <c r="A42" s="3"/>
    </row>
    <row r="43" ht="15">
      <c r="A43" s="3"/>
    </row>
    <row r="44" ht="15">
      <c r="A44" s="3"/>
    </row>
    <row r="45" ht="15">
      <c r="A45" s="3"/>
    </row>
    <row r="46" ht="15">
      <c r="A46" s="3"/>
    </row>
    <row r="47" ht="15">
      <c r="A47" s="3"/>
    </row>
    <row r="48" ht="15">
      <c r="A48" s="3"/>
    </row>
    <row r="49" ht="15">
      <c r="A49" s="3"/>
    </row>
    <row r="50" ht="15">
      <c r="A50" s="3"/>
    </row>
    <row r="51" ht="15">
      <c r="A51" s="3"/>
    </row>
    <row r="52" ht="15">
      <c r="A52" s="3"/>
    </row>
    <row r="53" ht="15">
      <c r="A53" s="3"/>
    </row>
    <row r="54" ht="15">
      <c r="A54" s="3"/>
    </row>
    <row r="55" ht="15">
      <c r="A55" s="3"/>
    </row>
    <row r="56" ht="15">
      <c r="A56" s="3"/>
    </row>
    <row r="57" ht="15">
      <c r="A57" s="3"/>
    </row>
    <row r="58" ht="15">
      <c r="A58" s="3"/>
    </row>
    <row r="59" ht="15">
      <c r="A59" s="3"/>
    </row>
  </sheetData>
  <sheetProtection/>
  <mergeCells count="8">
    <mergeCell ref="A29:H29"/>
    <mergeCell ref="A1:I1"/>
    <mergeCell ref="A3:A4"/>
    <mergeCell ref="B3:B4"/>
    <mergeCell ref="C3:C4"/>
    <mergeCell ref="D3:E3"/>
    <mergeCell ref="F3:G3"/>
    <mergeCell ref="H3:I3"/>
  </mergeCells>
  <printOptions/>
  <pageMargins left="0.7086614173228347" right="0.7086614173228347" top="0.7480314960629921" bottom="0.7480314960629921" header="0.31496062992125984" footer="0.31496062992125984"/>
  <pageSetup fitToHeight="1" fitToWidth="1" horizontalDpi="180" verticalDpi="180" orientation="landscape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U48"/>
  <sheetViews>
    <sheetView zoomScale="85" zoomScaleNormal="85" zoomScalePageLayoutView="0" workbookViewId="0" topLeftCell="A1">
      <selection activeCell="F24" sqref="F24"/>
    </sheetView>
  </sheetViews>
  <sheetFormatPr defaultColWidth="9.140625" defaultRowHeight="15" outlineLevelRow="1"/>
  <cols>
    <col min="1" max="1" width="7.7109375" style="20" customWidth="1"/>
    <col min="2" max="2" width="32.140625" style="20" customWidth="1"/>
    <col min="3" max="3" width="13.00390625" style="20" customWidth="1"/>
    <col min="4" max="5" width="26.57421875" style="20" customWidth="1"/>
    <col min="6" max="6" width="22.8515625" style="20" customWidth="1"/>
    <col min="7" max="7" width="9.140625" style="20" customWidth="1"/>
    <col min="8" max="8" width="13.7109375" style="20" customWidth="1"/>
    <col min="9" max="16384" width="9.140625" style="20" customWidth="1"/>
  </cols>
  <sheetData>
    <row r="1" ht="67.5" customHeight="1">
      <c r="F1" s="21" t="s">
        <v>54</v>
      </c>
    </row>
    <row r="3" spans="1:6" ht="50.25" customHeight="1">
      <c r="A3" s="47" t="s">
        <v>150</v>
      </c>
      <c r="B3" s="48"/>
      <c r="C3" s="48"/>
      <c r="D3" s="48"/>
      <c r="E3" s="48"/>
      <c r="F3" s="48"/>
    </row>
    <row r="5" spans="1:255" ht="72" customHeight="1">
      <c r="A5" s="22" t="s">
        <v>55</v>
      </c>
      <c r="B5" s="22" t="s">
        <v>1</v>
      </c>
      <c r="C5" s="22" t="s">
        <v>2</v>
      </c>
      <c r="D5" s="22" t="s">
        <v>147</v>
      </c>
      <c r="E5" s="22" t="s">
        <v>148</v>
      </c>
      <c r="F5" s="22" t="s">
        <v>149</v>
      </c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8"/>
      <c r="BF5" s="28"/>
      <c r="BG5" s="28"/>
      <c r="BH5" s="28"/>
      <c r="BI5" s="28"/>
      <c r="BJ5" s="28"/>
      <c r="BK5" s="28"/>
      <c r="BL5" s="28"/>
      <c r="BM5" s="28"/>
      <c r="BN5" s="28"/>
      <c r="BO5" s="28"/>
      <c r="BP5" s="28"/>
      <c r="BQ5" s="28"/>
      <c r="BR5" s="28"/>
      <c r="BS5" s="28"/>
      <c r="BT5" s="28"/>
      <c r="BU5" s="28"/>
      <c r="BV5" s="28"/>
      <c r="BW5" s="28"/>
      <c r="BX5" s="28"/>
      <c r="BY5" s="28"/>
      <c r="BZ5" s="28"/>
      <c r="CA5" s="28"/>
      <c r="CB5" s="28"/>
      <c r="CC5" s="28"/>
      <c r="CD5" s="28"/>
      <c r="CE5" s="28"/>
      <c r="CF5" s="28"/>
      <c r="CG5" s="28"/>
      <c r="CH5" s="28"/>
      <c r="CI5" s="28"/>
      <c r="CJ5" s="28"/>
      <c r="CK5" s="28"/>
      <c r="CL5" s="28"/>
      <c r="CM5" s="28"/>
      <c r="CN5" s="28"/>
      <c r="CO5" s="28"/>
      <c r="CP5" s="28"/>
      <c r="CQ5" s="28"/>
      <c r="CR5" s="28"/>
      <c r="CS5" s="28"/>
      <c r="CT5" s="28"/>
      <c r="CU5" s="28"/>
      <c r="CV5" s="28"/>
      <c r="CW5" s="28"/>
      <c r="CX5" s="28"/>
      <c r="CY5" s="28"/>
      <c r="CZ5" s="28"/>
      <c r="DA5" s="28"/>
      <c r="DB5" s="28"/>
      <c r="DC5" s="28"/>
      <c r="DD5" s="28"/>
      <c r="DE5" s="28"/>
      <c r="DF5" s="28"/>
      <c r="DG5" s="28"/>
      <c r="DH5" s="28"/>
      <c r="DI5" s="28"/>
      <c r="DJ5" s="28"/>
      <c r="DK5" s="28"/>
      <c r="DL5" s="28"/>
      <c r="DM5" s="28"/>
      <c r="DN5" s="28"/>
      <c r="DO5" s="28"/>
      <c r="DP5" s="28"/>
      <c r="DQ5" s="28"/>
      <c r="DR5" s="28"/>
      <c r="DS5" s="28"/>
      <c r="DT5" s="28"/>
      <c r="DU5" s="28"/>
      <c r="DV5" s="28"/>
      <c r="DW5" s="28"/>
      <c r="DX5" s="28"/>
      <c r="DY5" s="28"/>
      <c r="DZ5" s="28"/>
      <c r="EA5" s="28"/>
      <c r="EB5" s="28"/>
      <c r="EC5" s="28"/>
      <c r="ED5" s="28"/>
      <c r="EE5" s="28"/>
      <c r="EF5" s="28"/>
      <c r="EG5" s="28"/>
      <c r="EH5" s="28"/>
      <c r="EI5" s="28"/>
      <c r="EJ5" s="28"/>
      <c r="EK5" s="28"/>
      <c r="EL5" s="28"/>
      <c r="EM5" s="28"/>
      <c r="EN5" s="28"/>
      <c r="EO5" s="28"/>
      <c r="EP5" s="28"/>
      <c r="EQ5" s="28"/>
      <c r="ER5" s="28"/>
      <c r="ES5" s="28"/>
      <c r="ET5" s="28"/>
      <c r="EU5" s="28"/>
      <c r="EV5" s="28"/>
      <c r="EW5" s="28"/>
      <c r="EX5" s="28"/>
      <c r="EY5" s="28"/>
      <c r="EZ5" s="28"/>
      <c r="FA5" s="28"/>
      <c r="FB5" s="28"/>
      <c r="FC5" s="28"/>
      <c r="FD5" s="28"/>
      <c r="FE5" s="28"/>
      <c r="FF5" s="28"/>
      <c r="FG5" s="28"/>
      <c r="FH5" s="28"/>
      <c r="FI5" s="28"/>
      <c r="FJ5" s="28"/>
      <c r="FK5" s="28"/>
      <c r="FL5" s="28"/>
      <c r="FM5" s="28"/>
      <c r="FN5" s="28"/>
      <c r="FO5" s="28"/>
      <c r="FP5" s="28"/>
      <c r="FQ5" s="28"/>
      <c r="FR5" s="28"/>
      <c r="FS5" s="28"/>
      <c r="FT5" s="28"/>
      <c r="FU5" s="28"/>
      <c r="FV5" s="28"/>
      <c r="FW5" s="28"/>
      <c r="FX5" s="28"/>
      <c r="FY5" s="28"/>
      <c r="FZ5" s="28"/>
      <c r="GA5" s="28"/>
      <c r="GB5" s="28"/>
      <c r="GC5" s="28"/>
      <c r="GD5" s="28"/>
      <c r="GE5" s="28"/>
      <c r="GF5" s="28"/>
      <c r="GG5" s="28"/>
      <c r="GH5" s="28"/>
      <c r="GI5" s="28"/>
      <c r="GJ5" s="28"/>
      <c r="GK5" s="28"/>
      <c r="GL5" s="28"/>
      <c r="GM5" s="28"/>
      <c r="GN5" s="28"/>
      <c r="GO5" s="28"/>
      <c r="GP5" s="28"/>
      <c r="GQ5" s="28"/>
      <c r="GR5" s="28"/>
      <c r="GS5" s="28"/>
      <c r="GT5" s="28"/>
      <c r="GU5" s="28"/>
      <c r="GV5" s="28"/>
      <c r="GW5" s="28"/>
      <c r="GX5" s="28"/>
      <c r="GY5" s="28"/>
      <c r="GZ5" s="28"/>
      <c r="HA5" s="28"/>
      <c r="HB5" s="28"/>
      <c r="HC5" s="28"/>
      <c r="HD5" s="28"/>
      <c r="HE5" s="28"/>
      <c r="HF5" s="28"/>
      <c r="HG5" s="28"/>
      <c r="HH5" s="28"/>
      <c r="HI5" s="28"/>
      <c r="HJ5" s="28"/>
      <c r="HK5" s="28"/>
      <c r="HL5" s="28"/>
      <c r="HM5" s="28"/>
      <c r="HN5" s="28"/>
      <c r="HO5" s="28"/>
      <c r="HP5" s="28"/>
      <c r="HQ5" s="28"/>
      <c r="HR5" s="28"/>
      <c r="HS5" s="28"/>
      <c r="HT5" s="28"/>
      <c r="HU5" s="28"/>
      <c r="HV5" s="28"/>
      <c r="HW5" s="28"/>
      <c r="HX5" s="28"/>
      <c r="HY5" s="28"/>
      <c r="HZ5" s="28"/>
      <c r="IA5" s="28"/>
      <c r="IB5" s="28"/>
      <c r="IC5" s="28"/>
      <c r="ID5" s="28"/>
      <c r="IE5" s="28"/>
      <c r="IF5" s="28"/>
      <c r="IG5" s="28"/>
      <c r="IH5" s="28"/>
      <c r="II5" s="28"/>
      <c r="IJ5" s="28"/>
      <c r="IK5" s="28"/>
      <c r="IL5" s="28"/>
      <c r="IM5" s="28"/>
      <c r="IN5" s="28"/>
      <c r="IO5" s="28"/>
      <c r="IP5" s="28"/>
      <c r="IQ5" s="28"/>
      <c r="IR5" s="28"/>
      <c r="IS5" s="28"/>
      <c r="IT5" s="28"/>
      <c r="IU5" s="28"/>
    </row>
    <row r="6" spans="1:255" s="28" customFormat="1" ht="21.75" customHeight="1">
      <c r="A6" s="19" t="s">
        <v>56</v>
      </c>
      <c r="B6" s="19" t="s">
        <v>57</v>
      </c>
      <c r="C6" s="19" t="s">
        <v>58</v>
      </c>
      <c r="D6" s="18">
        <v>6</v>
      </c>
      <c r="E6" s="18">
        <v>6</v>
      </c>
      <c r="F6" s="18">
        <v>6</v>
      </c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  <c r="BH6" s="29"/>
      <c r="BI6" s="29"/>
      <c r="BJ6" s="29"/>
      <c r="BK6" s="29"/>
      <c r="BL6" s="29"/>
      <c r="BM6" s="29"/>
      <c r="BN6" s="29"/>
      <c r="BO6" s="29"/>
      <c r="BP6" s="29"/>
      <c r="BQ6" s="29"/>
      <c r="BR6" s="29"/>
      <c r="BS6" s="29"/>
      <c r="BT6" s="29"/>
      <c r="BU6" s="29"/>
      <c r="BV6" s="29"/>
      <c r="BW6" s="29"/>
      <c r="BX6" s="29"/>
      <c r="BY6" s="29"/>
      <c r="BZ6" s="29"/>
      <c r="CA6" s="29"/>
      <c r="CB6" s="29"/>
      <c r="CC6" s="29"/>
      <c r="CD6" s="29"/>
      <c r="CE6" s="29"/>
      <c r="CF6" s="29"/>
      <c r="CG6" s="29"/>
      <c r="CH6" s="29"/>
      <c r="CI6" s="29"/>
      <c r="CJ6" s="29"/>
      <c r="CK6" s="29"/>
      <c r="CL6" s="29"/>
      <c r="CM6" s="29"/>
      <c r="CN6" s="29"/>
      <c r="CO6" s="29"/>
      <c r="CP6" s="29"/>
      <c r="CQ6" s="29"/>
      <c r="CR6" s="29"/>
      <c r="CS6" s="29"/>
      <c r="CT6" s="29"/>
      <c r="CU6" s="29"/>
      <c r="CV6" s="29"/>
      <c r="CW6" s="29"/>
      <c r="CX6" s="29"/>
      <c r="CY6" s="29"/>
      <c r="CZ6" s="29"/>
      <c r="DA6" s="29"/>
      <c r="DB6" s="29"/>
      <c r="DC6" s="29"/>
      <c r="DD6" s="29"/>
      <c r="DE6" s="29"/>
      <c r="DF6" s="29"/>
      <c r="DG6" s="29"/>
      <c r="DH6" s="29"/>
      <c r="DI6" s="29"/>
      <c r="DJ6" s="29"/>
      <c r="DK6" s="29"/>
      <c r="DL6" s="29"/>
      <c r="DM6" s="29"/>
      <c r="DN6" s="29"/>
      <c r="DO6" s="29"/>
      <c r="DP6" s="29"/>
      <c r="DQ6" s="29"/>
      <c r="DR6" s="29"/>
      <c r="DS6" s="29"/>
      <c r="DT6" s="29"/>
      <c r="DU6" s="29"/>
      <c r="DV6" s="29"/>
      <c r="DW6" s="29"/>
      <c r="DX6" s="29"/>
      <c r="DY6" s="29"/>
      <c r="DZ6" s="29"/>
      <c r="EA6" s="29"/>
      <c r="EB6" s="29"/>
      <c r="EC6" s="29"/>
      <c r="ED6" s="29"/>
      <c r="EE6" s="29"/>
      <c r="EF6" s="29"/>
      <c r="EG6" s="29"/>
      <c r="EH6" s="29"/>
      <c r="EI6" s="29"/>
      <c r="EJ6" s="29"/>
      <c r="EK6" s="29"/>
      <c r="EL6" s="29"/>
      <c r="EM6" s="29"/>
      <c r="EN6" s="29"/>
      <c r="EO6" s="29"/>
      <c r="EP6" s="29"/>
      <c r="EQ6" s="29"/>
      <c r="ER6" s="29"/>
      <c r="ES6" s="29"/>
      <c r="ET6" s="29"/>
      <c r="EU6" s="29"/>
      <c r="EV6" s="29"/>
      <c r="EW6" s="29"/>
      <c r="EX6" s="29"/>
      <c r="EY6" s="29"/>
      <c r="EZ6" s="29"/>
      <c r="FA6" s="29"/>
      <c r="FB6" s="29"/>
      <c r="FC6" s="29"/>
      <c r="FD6" s="29"/>
      <c r="FE6" s="29"/>
      <c r="FF6" s="29"/>
      <c r="FG6" s="29"/>
      <c r="FH6" s="29"/>
      <c r="FI6" s="29"/>
      <c r="FJ6" s="29"/>
      <c r="FK6" s="29"/>
      <c r="FL6" s="29"/>
      <c r="FM6" s="29"/>
      <c r="FN6" s="29"/>
      <c r="FO6" s="29"/>
      <c r="FP6" s="29"/>
      <c r="FQ6" s="29"/>
      <c r="FR6" s="29"/>
      <c r="FS6" s="29"/>
      <c r="FT6" s="29"/>
      <c r="FU6" s="29"/>
      <c r="FV6" s="29"/>
      <c r="FW6" s="29"/>
      <c r="FX6" s="29"/>
      <c r="FY6" s="29"/>
      <c r="FZ6" s="29"/>
      <c r="GA6" s="29"/>
      <c r="GB6" s="29"/>
      <c r="GC6" s="29"/>
      <c r="GD6" s="29"/>
      <c r="GE6" s="29"/>
      <c r="GF6" s="29"/>
      <c r="GG6" s="29"/>
      <c r="GH6" s="29"/>
      <c r="GI6" s="29"/>
      <c r="GJ6" s="29"/>
      <c r="GK6" s="29"/>
      <c r="GL6" s="29"/>
      <c r="GM6" s="29"/>
      <c r="GN6" s="29"/>
      <c r="GO6" s="29"/>
      <c r="GP6" s="29"/>
      <c r="GQ6" s="29"/>
      <c r="GR6" s="29"/>
      <c r="GS6" s="29"/>
      <c r="GT6" s="29"/>
      <c r="GU6" s="29"/>
      <c r="GV6" s="29"/>
      <c r="GW6" s="29"/>
      <c r="GX6" s="29"/>
      <c r="GY6" s="29"/>
      <c r="GZ6" s="29"/>
      <c r="HA6" s="29"/>
      <c r="HB6" s="29"/>
      <c r="HC6" s="29"/>
      <c r="HD6" s="29"/>
      <c r="HE6" s="29"/>
      <c r="HF6" s="29"/>
      <c r="HG6" s="29"/>
      <c r="HH6" s="29"/>
      <c r="HI6" s="29"/>
      <c r="HJ6" s="29"/>
      <c r="HK6" s="29"/>
      <c r="HL6" s="29"/>
      <c r="HM6" s="29"/>
      <c r="HN6" s="29"/>
      <c r="HO6" s="29"/>
      <c r="HP6" s="29"/>
      <c r="HQ6" s="29"/>
      <c r="HR6" s="29"/>
      <c r="HS6" s="29"/>
      <c r="HT6" s="29"/>
      <c r="HU6" s="29"/>
      <c r="HV6" s="29"/>
      <c r="HW6" s="29"/>
      <c r="HX6" s="29"/>
      <c r="HY6" s="29"/>
      <c r="HZ6" s="29"/>
      <c r="IA6" s="29"/>
      <c r="IB6" s="29"/>
      <c r="IC6" s="29"/>
      <c r="ID6" s="29"/>
      <c r="IE6" s="29"/>
      <c r="IF6" s="29"/>
      <c r="IG6" s="29"/>
      <c r="IH6" s="29"/>
      <c r="II6" s="29"/>
      <c r="IJ6" s="29"/>
      <c r="IK6" s="29"/>
      <c r="IL6" s="29"/>
      <c r="IM6" s="29"/>
      <c r="IN6" s="29"/>
      <c r="IO6" s="29"/>
      <c r="IP6" s="29"/>
      <c r="IQ6" s="29"/>
      <c r="IR6" s="29"/>
      <c r="IS6" s="29"/>
      <c r="IT6" s="29"/>
      <c r="IU6" s="29"/>
    </row>
    <row r="7" spans="1:6" s="29" customFormat="1" ht="112.5" customHeight="1">
      <c r="A7" s="19" t="s">
        <v>59</v>
      </c>
      <c r="B7" s="19" t="s">
        <v>60</v>
      </c>
      <c r="C7" s="19" t="s">
        <v>58</v>
      </c>
      <c r="D7" s="18"/>
      <c r="E7" s="18"/>
      <c r="F7" s="18"/>
    </row>
    <row r="8" spans="1:6" s="29" customFormat="1" ht="48" customHeight="1">
      <c r="A8" s="19" t="s">
        <v>61</v>
      </c>
      <c r="B8" s="19" t="s">
        <v>62</v>
      </c>
      <c r="C8" s="19" t="s">
        <v>63</v>
      </c>
      <c r="D8" s="17">
        <v>42.85425139999998</v>
      </c>
      <c r="E8" s="17">
        <v>43.379747600000016</v>
      </c>
      <c r="F8" s="17">
        <v>43.202541999999994</v>
      </c>
    </row>
    <row r="9" spans="1:6" s="29" customFormat="1" ht="40.5" customHeight="1">
      <c r="A9" s="19" t="s">
        <v>64</v>
      </c>
      <c r="B9" s="19" t="s">
        <v>65</v>
      </c>
      <c r="C9" s="19" t="s">
        <v>63</v>
      </c>
      <c r="D9" s="17">
        <v>34.0467758</v>
      </c>
      <c r="E9" s="17">
        <v>34.63</v>
      </c>
      <c r="F9" s="17">
        <v>34.5028380666667</v>
      </c>
    </row>
    <row r="10" spans="1:6" s="29" customFormat="1" ht="40.5" customHeight="1">
      <c r="A10" s="19" t="s">
        <v>66</v>
      </c>
      <c r="B10" s="19" t="s">
        <v>67</v>
      </c>
      <c r="C10" s="19" t="s">
        <v>68</v>
      </c>
      <c r="D10" s="17">
        <f>23245.8631/1000</f>
        <v>23.245863099999998</v>
      </c>
      <c r="E10" s="17">
        <v>22.6</v>
      </c>
      <c r="F10" s="17">
        <f>32.234-F11</f>
        <v>26.184</v>
      </c>
    </row>
    <row r="11" spans="1:6" s="29" customFormat="1" ht="40.5" customHeight="1">
      <c r="A11" s="19" t="s">
        <v>69</v>
      </c>
      <c r="B11" s="19" t="s">
        <v>70</v>
      </c>
      <c r="C11" s="19" t="s">
        <v>68</v>
      </c>
      <c r="D11" s="17">
        <f>6305.259579/1000</f>
        <v>6.3052595789999994</v>
      </c>
      <c r="E11" s="17">
        <v>8.28</v>
      </c>
      <c r="F11" s="17">
        <v>6.05</v>
      </c>
    </row>
    <row r="12" spans="1:6" s="29" customFormat="1" ht="38.25" customHeight="1">
      <c r="A12" s="19" t="s">
        <v>71</v>
      </c>
      <c r="B12" s="19" t="s">
        <v>72</v>
      </c>
      <c r="C12" s="19" t="s">
        <v>73</v>
      </c>
      <c r="D12" s="17">
        <f>197096.07931/1000</f>
        <v>197.09607931</v>
      </c>
      <c r="E12" s="17">
        <f>E13+E15</f>
        <v>193.75914643931497</v>
      </c>
      <c r="F12" s="17">
        <f>F13+F15</f>
        <v>218.16812489609939</v>
      </c>
    </row>
    <row r="13" spans="1:6" s="29" customFormat="1" ht="40.5" customHeight="1">
      <c r="A13" s="19" t="s">
        <v>74</v>
      </c>
      <c r="B13" s="19" t="s">
        <v>75</v>
      </c>
      <c r="C13" s="19" t="s">
        <v>73</v>
      </c>
      <c r="D13" s="17">
        <f>152156.77206/1000</f>
        <v>152.15677205999998</v>
      </c>
      <c r="E13" s="17">
        <f>149530.546439315/1000</f>
        <v>149.53054643931497</v>
      </c>
      <c r="F13" s="17">
        <f>156425.042260272/1000</f>
        <v>156.425042260272</v>
      </c>
    </row>
    <row r="14" spans="1:6" s="29" customFormat="1" ht="40.5" customHeight="1">
      <c r="A14" s="19" t="s">
        <v>76</v>
      </c>
      <c r="B14" s="19" t="s">
        <v>77</v>
      </c>
      <c r="C14" s="19" t="s">
        <v>73</v>
      </c>
      <c r="D14" s="17"/>
      <c r="E14" s="17"/>
      <c r="F14" s="18"/>
    </row>
    <row r="15" spans="1:6" s="29" customFormat="1" ht="58.5" customHeight="1">
      <c r="A15" s="19" t="s">
        <v>78</v>
      </c>
      <c r="B15" s="19" t="s">
        <v>79</v>
      </c>
      <c r="C15" s="19" t="s">
        <v>73</v>
      </c>
      <c r="D15" s="17">
        <f>D12-D13</f>
        <v>44.93930725000001</v>
      </c>
      <c r="E15" s="17">
        <v>44.2286</v>
      </c>
      <c r="F15" s="17">
        <f>61743.0826358274/1000</f>
        <v>61.7430826358274</v>
      </c>
    </row>
    <row r="16" spans="1:6" s="29" customFormat="1" ht="54" customHeight="1">
      <c r="A16" s="19" t="s">
        <v>80</v>
      </c>
      <c r="B16" s="19" t="s">
        <v>81</v>
      </c>
      <c r="C16" s="19"/>
      <c r="D16" s="17">
        <f>63692.72204/1000</f>
        <v>63.69272204</v>
      </c>
      <c r="E16" s="17">
        <f>E17+E19</f>
        <v>40.0547834633196</v>
      </c>
      <c r="F16" s="17">
        <f>F17+F19</f>
        <v>49.272580680960004</v>
      </c>
    </row>
    <row r="17" spans="1:6" s="29" customFormat="1" ht="39.75" customHeight="1">
      <c r="A17" s="19" t="s">
        <v>82</v>
      </c>
      <c r="B17" s="19" t="s">
        <v>83</v>
      </c>
      <c r="C17" s="19" t="s">
        <v>73</v>
      </c>
      <c r="D17" s="17">
        <f>47057.997173327/1000</f>
        <v>47.057997173327</v>
      </c>
      <c r="E17" s="17">
        <f>29589.1834633196/1000</f>
        <v>29.5891834633196</v>
      </c>
      <c r="F17" s="17">
        <f>36453.325900729/1000</f>
        <v>36.453325900729006</v>
      </c>
    </row>
    <row r="18" spans="1:6" s="29" customFormat="1" ht="54.75" customHeight="1">
      <c r="A18" s="19"/>
      <c r="B18" s="19" t="s">
        <v>84</v>
      </c>
      <c r="C18" s="19" t="s">
        <v>85</v>
      </c>
      <c r="D18" s="17">
        <v>535.9178464813265</v>
      </c>
      <c r="E18" s="17">
        <v>581.6</v>
      </c>
      <c r="F18" s="17">
        <v>560</v>
      </c>
    </row>
    <row r="19" spans="1:6" s="29" customFormat="1" ht="54" customHeight="1">
      <c r="A19" s="19" t="s">
        <v>86</v>
      </c>
      <c r="B19" s="19" t="s">
        <v>87</v>
      </c>
      <c r="C19" s="19" t="s">
        <v>73</v>
      </c>
      <c r="D19" s="17">
        <f>16634.724866673/1000</f>
        <v>16.634724866673</v>
      </c>
      <c r="E19" s="17">
        <v>10.4656</v>
      </c>
      <c r="F19" s="17">
        <f>12819.254780231/1000</f>
        <v>12.819254780231</v>
      </c>
    </row>
    <row r="20" spans="1:6" s="29" customFormat="1" ht="41.25" customHeight="1">
      <c r="A20" s="19"/>
      <c r="B20" s="19" t="s">
        <v>88</v>
      </c>
      <c r="C20" s="19" t="s">
        <v>89</v>
      </c>
      <c r="D20" s="18">
        <v>191</v>
      </c>
      <c r="E20" s="18">
        <v>191</v>
      </c>
      <c r="F20" s="18">
        <v>191</v>
      </c>
    </row>
    <row r="21" spans="1:6" s="29" customFormat="1" ht="77.25" customHeight="1">
      <c r="A21" s="19"/>
      <c r="B21" s="19" t="s">
        <v>90</v>
      </c>
      <c r="C21" s="19"/>
      <c r="D21" s="18"/>
      <c r="E21" s="22"/>
      <c r="F21" s="18"/>
    </row>
    <row r="22" spans="1:6" s="29" customFormat="1" ht="72.75" customHeight="1">
      <c r="A22" s="19" t="s">
        <v>91</v>
      </c>
      <c r="B22" s="19" t="s">
        <v>92</v>
      </c>
      <c r="C22" s="19" t="s">
        <v>73</v>
      </c>
      <c r="D22" s="17">
        <f>32442.45534/1000</f>
        <v>32.44245534</v>
      </c>
      <c r="E22" s="17">
        <f>7.8954*4</f>
        <v>31.5816</v>
      </c>
      <c r="F22" s="17">
        <v>34.2</v>
      </c>
    </row>
    <row r="23" spans="1:6" s="29" customFormat="1" ht="81" customHeight="1">
      <c r="A23" s="19" t="s">
        <v>93</v>
      </c>
      <c r="B23" s="19" t="s">
        <v>94</v>
      </c>
      <c r="C23" s="19"/>
      <c r="D23" s="18"/>
      <c r="E23" s="18"/>
      <c r="F23" s="18"/>
    </row>
    <row r="24" spans="1:6" s="29" customFormat="1" ht="69.75" customHeight="1">
      <c r="A24" s="19" t="s">
        <v>95</v>
      </c>
      <c r="B24" s="19" t="s">
        <v>96</v>
      </c>
      <c r="C24" s="19" t="s">
        <v>97</v>
      </c>
      <c r="D24" s="23">
        <v>84</v>
      </c>
      <c r="E24" s="23">
        <v>84</v>
      </c>
      <c r="F24" s="23">
        <v>120</v>
      </c>
    </row>
    <row r="25" spans="1:6" s="29" customFormat="1" ht="48.75" customHeight="1">
      <c r="A25" s="19" t="s">
        <v>98</v>
      </c>
      <c r="B25" s="19" t="s">
        <v>99</v>
      </c>
      <c r="C25" s="19" t="s">
        <v>100</v>
      </c>
      <c r="D25" s="17"/>
      <c r="E25" s="17"/>
      <c r="F25" s="17"/>
    </row>
    <row r="26" spans="1:6" s="29" customFormat="1" ht="58.5" customHeight="1">
      <c r="A26" s="19" t="s">
        <v>101</v>
      </c>
      <c r="B26" s="19" t="s">
        <v>102</v>
      </c>
      <c r="C26" s="19"/>
      <c r="D26" s="18"/>
      <c r="E26" s="18"/>
      <c r="F26" s="18"/>
    </row>
    <row r="27" spans="1:6" s="29" customFormat="1" ht="54" customHeight="1">
      <c r="A27" s="19" t="s">
        <v>103</v>
      </c>
      <c r="B27" s="19" t="s">
        <v>104</v>
      </c>
      <c r="C27" s="19" t="s">
        <v>73</v>
      </c>
      <c r="D27" s="18"/>
      <c r="E27" s="18"/>
      <c r="F27" s="18"/>
    </row>
    <row r="28" spans="1:6" s="29" customFormat="1" ht="27" customHeight="1">
      <c r="A28" s="19" t="s">
        <v>105</v>
      </c>
      <c r="B28" s="19" t="s">
        <v>106</v>
      </c>
      <c r="C28" s="19" t="s">
        <v>73</v>
      </c>
      <c r="D28" s="18"/>
      <c r="E28" s="18"/>
      <c r="F28" s="18"/>
    </row>
    <row r="29" spans="1:6" s="29" customFormat="1" ht="40.5" customHeight="1">
      <c r="A29" s="19" t="s">
        <v>107</v>
      </c>
      <c r="B29" s="19" t="s">
        <v>108</v>
      </c>
      <c r="C29" s="19" t="s">
        <v>73</v>
      </c>
      <c r="D29" s="18"/>
      <c r="E29" s="18"/>
      <c r="F29" s="18"/>
    </row>
    <row r="30" spans="1:6" s="29" customFormat="1" ht="40.5" customHeight="1">
      <c r="A30" s="19" t="s">
        <v>109</v>
      </c>
      <c r="B30" s="19" t="s">
        <v>110</v>
      </c>
      <c r="C30" s="19" t="s">
        <v>73</v>
      </c>
      <c r="D30" s="18"/>
      <c r="E30" s="18"/>
      <c r="F30" s="18"/>
    </row>
    <row r="31" spans="1:6" s="29" customFormat="1" ht="54" customHeight="1">
      <c r="A31" s="19" t="s">
        <v>111</v>
      </c>
      <c r="B31" s="19" t="s">
        <v>112</v>
      </c>
      <c r="C31" s="19"/>
      <c r="D31" s="18"/>
      <c r="E31" s="18"/>
      <c r="F31" s="18"/>
    </row>
    <row r="32" spans="1:6" s="29" customFormat="1" ht="40.5" customHeight="1">
      <c r="A32" s="19" t="s">
        <v>113</v>
      </c>
      <c r="B32" s="19" t="s">
        <v>114</v>
      </c>
      <c r="C32" s="19" t="s">
        <v>73</v>
      </c>
      <c r="D32" s="18"/>
      <c r="E32" s="18"/>
      <c r="F32" s="18"/>
    </row>
    <row r="33" spans="1:6" s="29" customFormat="1" ht="40.5" customHeight="1">
      <c r="A33" s="19" t="s">
        <v>115</v>
      </c>
      <c r="B33" s="19" t="s">
        <v>116</v>
      </c>
      <c r="C33" s="19" t="s">
        <v>73</v>
      </c>
      <c r="D33" s="18"/>
      <c r="E33" s="18"/>
      <c r="F33" s="18"/>
    </row>
    <row r="34" spans="1:6" s="29" customFormat="1" ht="40.5" customHeight="1">
      <c r="A34" s="19" t="s">
        <v>117</v>
      </c>
      <c r="B34" s="19" t="s">
        <v>118</v>
      </c>
      <c r="C34" s="19"/>
      <c r="D34" s="18"/>
      <c r="E34" s="18"/>
      <c r="F34" s="18"/>
    </row>
    <row r="35" spans="1:6" s="29" customFormat="1" ht="40.5" customHeight="1">
      <c r="A35" s="19" t="s">
        <v>119</v>
      </c>
      <c r="B35" s="19" t="s">
        <v>106</v>
      </c>
      <c r="C35" s="19" t="s">
        <v>73</v>
      </c>
      <c r="D35" s="18"/>
      <c r="E35" s="18"/>
      <c r="F35" s="18"/>
    </row>
    <row r="36" spans="1:6" s="29" customFormat="1" ht="40.5" customHeight="1">
      <c r="A36" s="19" t="s">
        <v>120</v>
      </c>
      <c r="B36" s="19" t="s">
        <v>108</v>
      </c>
      <c r="C36" s="19" t="s">
        <v>73</v>
      </c>
      <c r="D36" s="18"/>
      <c r="E36" s="18"/>
      <c r="F36" s="18"/>
    </row>
    <row r="37" spans="1:6" s="29" customFormat="1" ht="40.5" customHeight="1">
      <c r="A37" s="19" t="s">
        <v>121</v>
      </c>
      <c r="B37" s="19" t="s">
        <v>110</v>
      </c>
      <c r="C37" s="19" t="s">
        <v>73</v>
      </c>
      <c r="D37" s="18"/>
      <c r="E37" s="18"/>
      <c r="F37" s="18"/>
    </row>
    <row r="38" spans="1:6" s="29" customFormat="1" ht="54" customHeight="1">
      <c r="A38" s="19" t="s">
        <v>122</v>
      </c>
      <c r="B38" s="19" t="s">
        <v>123</v>
      </c>
      <c r="C38" s="19"/>
      <c r="D38" s="18"/>
      <c r="E38" s="18"/>
      <c r="F38" s="18"/>
    </row>
    <row r="39" spans="1:6" s="29" customFormat="1" ht="54" customHeight="1">
      <c r="A39" s="19" t="s">
        <v>124</v>
      </c>
      <c r="B39" s="19" t="s">
        <v>106</v>
      </c>
      <c r="C39" s="19" t="s">
        <v>73</v>
      </c>
      <c r="D39" s="18"/>
      <c r="E39" s="18"/>
      <c r="F39" s="18"/>
    </row>
    <row r="40" spans="1:6" s="29" customFormat="1" ht="40.5" customHeight="1">
      <c r="A40" s="19" t="s">
        <v>125</v>
      </c>
      <c r="B40" s="19" t="s">
        <v>108</v>
      </c>
      <c r="C40" s="19" t="s">
        <v>73</v>
      </c>
      <c r="D40" s="18"/>
      <c r="E40" s="18"/>
      <c r="F40" s="18"/>
    </row>
    <row r="41" spans="1:6" s="29" customFormat="1" ht="57" customHeight="1">
      <c r="A41" s="19" t="s">
        <v>126</v>
      </c>
      <c r="B41" s="19" t="s">
        <v>110</v>
      </c>
      <c r="C41" s="19" t="s">
        <v>73</v>
      </c>
      <c r="D41" s="18"/>
      <c r="E41" s="18"/>
      <c r="F41" s="18"/>
    </row>
    <row r="42" spans="1:6" s="29" customFormat="1" ht="54" customHeight="1">
      <c r="A42" s="19" t="s">
        <v>127</v>
      </c>
      <c r="B42" s="19" t="s">
        <v>128</v>
      </c>
      <c r="C42" s="19" t="s">
        <v>73</v>
      </c>
      <c r="D42" s="18"/>
      <c r="E42" s="18"/>
      <c r="F42" s="18"/>
    </row>
    <row r="43" spans="1:255" s="29" customFormat="1" ht="46.5" customHeight="1">
      <c r="A43" s="19" t="s">
        <v>129</v>
      </c>
      <c r="B43" s="19" t="s">
        <v>130</v>
      </c>
      <c r="C43" s="19" t="s">
        <v>131</v>
      </c>
      <c r="D43" s="18"/>
      <c r="E43" s="18"/>
      <c r="F43" s="18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  <c r="AZ43" s="30"/>
      <c r="BA43" s="30"/>
      <c r="BB43" s="30"/>
      <c r="BC43" s="30"/>
      <c r="BD43" s="30"/>
      <c r="BE43" s="30"/>
      <c r="BF43" s="30"/>
      <c r="BG43" s="30"/>
      <c r="BH43" s="30"/>
      <c r="BI43" s="30"/>
      <c r="BJ43" s="30"/>
      <c r="BK43" s="30"/>
      <c r="BL43" s="30"/>
      <c r="BM43" s="30"/>
      <c r="BN43" s="30"/>
      <c r="BO43" s="30"/>
      <c r="BP43" s="30"/>
      <c r="BQ43" s="30"/>
      <c r="BR43" s="30"/>
      <c r="BS43" s="30"/>
      <c r="BT43" s="30"/>
      <c r="BU43" s="30"/>
      <c r="BV43" s="30"/>
      <c r="BW43" s="30"/>
      <c r="BX43" s="30"/>
      <c r="BY43" s="30"/>
      <c r="BZ43" s="30"/>
      <c r="CA43" s="30"/>
      <c r="CB43" s="30"/>
      <c r="CC43" s="30"/>
      <c r="CD43" s="30"/>
      <c r="CE43" s="30"/>
      <c r="CF43" s="30"/>
      <c r="CG43" s="30"/>
      <c r="CH43" s="30"/>
      <c r="CI43" s="30"/>
      <c r="CJ43" s="30"/>
      <c r="CK43" s="30"/>
      <c r="CL43" s="30"/>
      <c r="CM43" s="30"/>
      <c r="CN43" s="30"/>
      <c r="CO43" s="30"/>
      <c r="CP43" s="30"/>
      <c r="CQ43" s="30"/>
      <c r="CR43" s="30"/>
      <c r="CS43" s="30"/>
      <c r="CT43" s="30"/>
      <c r="CU43" s="30"/>
      <c r="CV43" s="30"/>
      <c r="CW43" s="30"/>
      <c r="CX43" s="30"/>
      <c r="CY43" s="30"/>
      <c r="CZ43" s="30"/>
      <c r="DA43" s="30"/>
      <c r="DB43" s="30"/>
      <c r="DC43" s="30"/>
      <c r="DD43" s="30"/>
      <c r="DE43" s="30"/>
      <c r="DF43" s="30"/>
      <c r="DG43" s="30"/>
      <c r="DH43" s="30"/>
      <c r="DI43" s="30"/>
      <c r="DJ43" s="30"/>
      <c r="DK43" s="30"/>
      <c r="DL43" s="30"/>
      <c r="DM43" s="30"/>
      <c r="DN43" s="30"/>
      <c r="DO43" s="30"/>
      <c r="DP43" s="30"/>
      <c r="DQ43" s="30"/>
      <c r="DR43" s="30"/>
      <c r="DS43" s="30"/>
      <c r="DT43" s="30"/>
      <c r="DU43" s="30"/>
      <c r="DV43" s="30"/>
      <c r="DW43" s="30"/>
      <c r="DX43" s="30"/>
      <c r="DY43" s="30"/>
      <c r="DZ43" s="30"/>
      <c r="EA43" s="30"/>
      <c r="EB43" s="30"/>
      <c r="EC43" s="30"/>
      <c r="ED43" s="30"/>
      <c r="EE43" s="30"/>
      <c r="EF43" s="30"/>
      <c r="EG43" s="30"/>
      <c r="EH43" s="30"/>
      <c r="EI43" s="30"/>
      <c r="EJ43" s="30"/>
      <c r="EK43" s="30"/>
      <c r="EL43" s="30"/>
      <c r="EM43" s="30"/>
      <c r="EN43" s="30"/>
      <c r="EO43" s="30"/>
      <c r="EP43" s="30"/>
      <c r="EQ43" s="30"/>
      <c r="ER43" s="30"/>
      <c r="ES43" s="30"/>
      <c r="ET43" s="30"/>
      <c r="EU43" s="30"/>
      <c r="EV43" s="30"/>
      <c r="EW43" s="30"/>
      <c r="EX43" s="30"/>
      <c r="EY43" s="30"/>
      <c r="EZ43" s="30"/>
      <c r="FA43" s="30"/>
      <c r="FB43" s="30"/>
      <c r="FC43" s="30"/>
      <c r="FD43" s="30"/>
      <c r="FE43" s="30"/>
      <c r="FF43" s="30"/>
      <c r="FG43" s="30"/>
      <c r="FH43" s="30"/>
      <c r="FI43" s="30"/>
      <c r="FJ43" s="30"/>
      <c r="FK43" s="30"/>
      <c r="FL43" s="30"/>
      <c r="FM43" s="30"/>
      <c r="FN43" s="30"/>
      <c r="FO43" s="30"/>
      <c r="FP43" s="30"/>
      <c r="FQ43" s="30"/>
      <c r="FR43" s="30"/>
      <c r="FS43" s="30"/>
      <c r="FT43" s="30"/>
      <c r="FU43" s="30"/>
      <c r="FV43" s="30"/>
      <c r="FW43" s="30"/>
      <c r="FX43" s="30"/>
      <c r="FY43" s="30"/>
      <c r="FZ43" s="30"/>
      <c r="GA43" s="30"/>
      <c r="GB43" s="30"/>
      <c r="GC43" s="30"/>
      <c r="GD43" s="30"/>
      <c r="GE43" s="30"/>
      <c r="GF43" s="30"/>
      <c r="GG43" s="30"/>
      <c r="GH43" s="30"/>
      <c r="GI43" s="30"/>
      <c r="GJ43" s="30"/>
      <c r="GK43" s="30"/>
      <c r="GL43" s="30"/>
      <c r="GM43" s="30"/>
      <c r="GN43" s="30"/>
      <c r="GO43" s="30"/>
      <c r="GP43" s="30"/>
      <c r="GQ43" s="30"/>
      <c r="GR43" s="30"/>
      <c r="GS43" s="30"/>
      <c r="GT43" s="30"/>
      <c r="GU43" s="30"/>
      <c r="GV43" s="30"/>
      <c r="GW43" s="30"/>
      <c r="GX43" s="30"/>
      <c r="GY43" s="30"/>
      <c r="GZ43" s="30"/>
      <c r="HA43" s="30"/>
      <c r="HB43" s="30"/>
      <c r="HC43" s="30"/>
      <c r="HD43" s="30"/>
      <c r="HE43" s="30"/>
      <c r="HF43" s="30"/>
      <c r="HG43" s="30"/>
      <c r="HH43" s="30"/>
      <c r="HI43" s="30"/>
      <c r="HJ43" s="30"/>
      <c r="HK43" s="30"/>
      <c r="HL43" s="30"/>
      <c r="HM43" s="30"/>
      <c r="HN43" s="30"/>
      <c r="HO43" s="30"/>
      <c r="HP43" s="30"/>
      <c r="HQ43" s="30"/>
      <c r="HR43" s="30"/>
      <c r="HS43" s="30"/>
      <c r="HT43" s="30"/>
      <c r="HU43" s="30"/>
      <c r="HV43" s="30"/>
      <c r="HW43" s="30"/>
      <c r="HX43" s="30"/>
      <c r="HY43" s="30"/>
      <c r="HZ43" s="30"/>
      <c r="IA43" s="30"/>
      <c r="IB43" s="30"/>
      <c r="IC43" s="30"/>
      <c r="ID43" s="30"/>
      <c r="IE43" s="30"/>
      <c r="IF43" s="30"/>
      <c r="IG43" s="30"/>
      <c r="IH43" s="30"/>
      <c r="II43" s="30"/>
      <c r="IJ43" s="30"/>
      <c r="IK43" s="30"/>
      <c r="IL43" s="30"/>
      <c r="IM43" s="30"/>
      <c r="IN43" s="30"/>
      <c r="IO43" s="30"/>
      <c r="IP43" s="30"/>
      <c r="IQ43" s="30"/>
      <c r="IR43" s="30"/>
      <c r="IS43" s="30"/>
      <c r="IT43" s="30"/>
      <c r="IU43" s="30"/>
    </row>
    <row r="44" spans="1:6" s="30" customFormat="1" ht="54" customHeight="1">
      <c r="A44" s="19" t="s">
        <v>132</v>
      </c>
      <c r="B44" s="19" t="s">
        <v>133</v>
      </c>
      <c r="C44" s="19"/>
      <c r="D44" s="22" t="s">
        <v>142</v>
      </c>
      <c r="E44" s="22" t="s">
        <v>142</v>
      </c>
      <c r="F44" s="22" t="s">
        <v>142</v>
      </c>
    </row>
    <row r="45" spans="1:255" s="30" customFormat="1" ht="33" customHeight="1">
      <c r="A45" s="24" t="s">
        <v>134</v>
      </c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5"/>
      <c r="AN45" s="25"/>
      <c r="AO45" s="25"/>
      <c r="AP45" s="25"/>
      <c r="AQ45" s="25"/>
      <c r="AR45" s="25"/>
      <c r="AS45" s="25"/>
      <c r="AT45" s="25"/>
      <c r="AU45" s="25"/>
      <c r="AV45" s="25"/>
      <c r="AW45" s="25"/>
      <c r="AX45" s="25"/>
      <c r="AY45" s="25"/>
      <c r="AZ45" s="25"/>
      <c r="BA45" s="25"/>
      <c r="BB45" s="25"/>
      <c r="BC45" s="25"/>
      <c r="BD45" s="25"/>
      <c r="BE45" s="25"/>
      <c r="BF45" s="25"/>
      <c r="BG45" s="25"/>
      <c r="BH45" s="25"/>
      <c r="BI45" s="25"/>
      <c r="BJ45" s="25"/>
      <c r="BK45" s="25"/>
      <c r="BL45" s="25"/>
      <c r="BM45" s="25"/>
      <c r="BN45" s="25"/>
      <c r="BO45" s="25"/>
      <c r="BP45" s="25"/>
      <c r="BQ45" s="25"/>
      <c r="BR45" s="25"/>
      <c r="BS45" s="25"/>
      <c r="BT45" s="25"/>
      <c r="BU45" s="25"/>
      <c r="BV45" s="25"/>
      <c r="BW45" s="25"/>
      <c r="BX45" s="25"/>
      <c r="BY45" s="25"/>
      <c r="BZ45" s="25"/>
      <c r="CA45" s="25"/>
      <c r="CB45" s="25"/>
      <c r="CC45" s="25"/>
      <c r="CD45" s="25"/>
      <c r="CE45" s="25"/>
      <c r="CF45" s="25"/>
      <c r="CG45" s="25"/>
      <c r="CH45" s="25"/>
      <c r="CI45" s="25"/>
      <c r="CJ45" s="25"/>
      <c r="CK45" s="25"/>
      <c r="CL45" s="25"/>
      <c r="CM45" s="25"/>
      <c r="CN45" s="25"/>
      <c r="CO45" s="25"/>
      <c r="CP45" s="25"/>
      <c r="CQ45" s="25"/>
      <c r="CR45" s="25"/>
      <c r="CS45" s="25"/>
      <c r="CT45" s="25"/>
      <c r="CU45" s="25"/>
      <c r="CV45" s="25"/>
      <c r="CW45" s="25"/>
      <c r="CX45" s="25"/>
      <c r="CY45" s="25"/>
      <c r="CZ45" s="25"/>
      <c r="DA45" s="25"/>
      <c r="DB45" s="25"/>
      <c r="DC45" s="25"/>
      <c r="DD45" s="25"/>
      <c r="DE45" s="25"/>
      <c r="DF45" s="25"/>
      <c r="DG45" s="25"/>
      <c r="DH45" s="25"/>
      <c r="DI45" s="25"/>
      <c r="DJ45" s="25"/>
      <c r="DK45" s="25"/>
      <c r="DL45" s="25"/>
      <c r="DM45" s="25"/>
      <c r="DN45" s="25"/>
      <c r="DO45" s="25"/>
      <c r="DP45" s="25"/>
      <c r="DQ45" s="25"/>
      <c r="DR45" s="25"/>
      <c r="DS45" s="25"/>
      <c r="DT45" s="25"/>
      <c r="DU45" s="25"/>
      <c r="DV45" s="25"/>
      <c r="DW45" s="25"/>
      <c r="DX45" s="25"/>
      <c r="DY45" s="25"/>
      <c r="DZ45" s="25"/>
      <c r="EA45" s="25"/>
      <c r="EB45" s="25"/>
      <c r="EC45" s="25"/>
      <c r="ED45" s="25"/>
      <c r="EE45" s="25"/>
      <c r="EF45" s="25"/>
      <c r="EG45" s="25"/>
      <c r="EH45" s="25"/>
      <c r="EI45" s="25"/>
      <c r="EJ45" s="25"/>
      <c r="EK45" s="25"/>
      <c r="EL45" s="25"/>
      <c r="EM45" s="25"/>
      <c r="EN45" s="25"/>
      <c r="EO45" s="25"/>
      <c r="EP45" s="25"/>
      <c r="EQ45" s="25"/>
      <c r="ER45" s="25"/>
      <c r="ES45" s="25"/>
      <c r="ET45" s="25"/>
      <c r="EU45" s="25"/>
      <c r="EV45" s="25"/>
      <c r="EW45" s="25"/>
      <c r="EX45" s="25"/>
      <c r="EY45" s="25"/>
      <c r="EZ45" s="25"/>
      <c r="FA45" s="25"/>
      <c r="FB45" s="25"/>
      <c r="FC45" s="25"/>
      <c r="FD45" s="25"/>
      <c r="FE45" s="25"/>
      <c r="FF45" s="25"/>
      <c r="FG45" s="25"/>
      <c r="FH45" s="25"/>
      <c r="FI45" s="25"/>
      <c r="FJ45" s="25"/>
      <c r="FK45" s="25"/>
      <c r="FL45" s="25"/>
      <c r="FM45" s="25"/>
      <c r="FN45" s="25"/>
      <c r="FO45" s="25"/>
      <c r="FP45" s="25"/>
      <c r="FQ45" s="25"/>
      <c r="FR45" s="25"/>
      <c r="FS45" s="25"/>
      <c r="FT45" s="25"/>
      <c r="FU45" s="25"/>
      <c r="FV45" s="25"/>
      <c r="FW45" s="25"/>
      <c r="FX45" s="25"/>
      <c r="FY45" s="25"/>
      <c r="FZ45" s="25"/>
      <c r="GA45" s="25"/>
      <c r="GB45" s="25"/>
      <c r="GC45" s="25"/>
      <c r="GD45" s="25"/>
      <c r="GE45" s="25"/>
      <c r="GF45" s="25"/>
      <c r="GG45" s="25"/>
      <c r="GH45" s="25"/>
      <c r="GI45" s="25"/>
      <c r="GJ45" s="25"/>
      <c r="GK45" s="25"/>
      <c r="GL45" s="25"/>
      <c r="GM45" s="25"/>
      <c r="GN45" s="25"/>
      <c r="GO45" s="25"/>
      <c r="GP45" s="25"/>
      <c r="GQ45" s="25"/>
      <c r="GR45" s="25"/>
      <c r="GS45" s="25"/>
      <c r="GT45" s="25"/>
      <c r="GU45" s="25"/>
      <c r="GV45" s="25"/>
      <c r="GW45" s="25"/>
      <c r="GX45" s="25"/>
      <c r="GY45" s="25"/>
      <c r="GZ45" s="25"/>
      <c r="HA45" s="25"/>
      <c r="HB45" s="25"/>
      <c r="HC45" s="25"/>
      <c r="HD45" s="25"/>
      <c r="HE45" s="25"/>
      <c r="HF45" s="25"/>
      <c r="HG45" s="25"/>
      <c r="HH45" s="25"/>
      <c r="HI45" s="25"/>
      <c r="HJ45" s="25"/>
      <c r="HK45" s="25"/>
      <c r="HL45" s="25"/>
      <c r="HM45" s="25"/>
      <c r="HN45" s="25"/>
      <c r="HO45" s="25"/>
      <c r="HP45" s="25"/>
      <c r="HQ45" s="25"/>
      <c r="HR45" s="25"/>
      <c r="HS45" s="25"/>
      <c r="HT45" s="25"/>
      <c r="HU45" s="25"/>
      <c r="HV45" s="25"/>
      <c r="HW45" s="25"/>
      <c r="HX45" s="25"/>
      <c r="HY45" s="25"/>
      <c r="HZ45" s="25"/>
      <c r="IA45" s="25"/>
      <c r="IB45" s="25"/>
      <c r="IC45" s="25"/>
      <c r="ID45" s="25"/>
      <c r="IE45" s="25"/>
      <c r="IF45" s="25"/>
      <c r="IG45" s="25"/>
      <c r="IH45" s="25"/>
      <c r="II45" s="25"/>
      <c r="IJ45" s="25"/>
      <c r="IK45" s="25"/>
      <c r="IL45" s="25"/>
      <c r="IM45" s="25"/>
      <c r="IN45" s="25"/>
      <c r="IO45" s="25"/>
      <c r="IP45" s="25"/>
      <c r="IQ45" s="25"/>
      <c r="IR45" s="25"/>
      <c r="IS45" s="25"/>
      <c r="IT45" s="25"/>
      <c r="IU45" s="25"/>
    </row>
    <row r="46" spans="1:255" s="25" customFormat="1" ht="17.25" customHeight="1">
      <c r="A46" s="20"/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20"/>
      <c r="AS46" s="20"/>
      <c r="AT46" s="20"/>
      <c r="AU46" s="20"/>
      <c r="AV46" s="20"/>
      <c r="AW46" s="20"/>
      <c r="AX46" s="20"/>
      <c r="AY46" s="20"/>
      <c r="AZ46" s="20"/>
      <c r="BA46" s="20"/>
      <c r="BB46" s="20"/>
      <c r="BC46" s="20"/>
      <c r="BD46" s="20"/>
      <c r="BE46" s="20"/>
      <c r="BF46" s="20"/>
      <c r="BG46" s="20"/>
      <c r="BH46" s="20"/>
      <c r="BI46" s="20"/>
      <c r="BJ46" s="20"/>
      <c r="BK46" s="20"/>
      <c r="BL46" s="20"/>
      <c r="BM46" s="20"/>
      <c r="BN46" s="20"/>
      <c r="BO46" s="20"/>
      <c r="BP46" s="20"/>
      <c r="BQ46" s="20"/>
      <c r="BR46" s="20"/>
      <c r="BS46" s="20"/>
      <c r="BT46" s="20"/>
      <c r="BU46" s="20"/>
      <c r="BV46" s="20"/>
      <c r="BW46" s="20"/>
      <c r="BX46" s="20"/>
      <c r="BY46" s="20"/>
      <c r="BZ46" s="20"/>
      <c r="CA46" s="20"/>
      <c r="CB46" s="20"/>
      <c r="CC46" s="20"/>
      <c r="CD46" s="20"/>
      <c r="CE46" s="20"/>
      <c r="CF46" s="20"/>
      <c r="CG46" s="20"/>
      <c r="CH46" s="20"/>
      <c r="CI46" s="20"/>
      <c r="CJ46" s="20"/>
      <c r="CK46" s="20"/>
      <c r="CL46" s="20"/>
      <c r="CM46" s="20"/>
      <c r="CN46" s="20"/>
      <c r="CO46" s="20"/>
      <c r="CP46" s="20"/>
      <c r="CQ46" s="20"/>
      <c r="CR46" s="20"/>
      <c r="CS46" s="20"/>
      <c r="CT46" s="20"/>
      <c r="CU46" s="20"/>
      <c r="CV46" s="20"/>
      <c r="CW46" s="20"/>
      <c r="CX46" s="20"/>
      <c r="CY46" s="20"/>
      <c r="CZ46" s="20"/>
      <c r="DA46" s="20"/>
      <c r="DB46" s="20"/>
      <c r="DC46" s="20"/>
      <c r="DD46" s="20"/>
      <c r="DE46" s="20"/>
      <c r="DF46" s="20"/>
      <c r="DG46" s="20"/>
      <c r="DH46" s="20"/>
      <c r="DI46" s="20"/>
      <c r="DJ46" s="20"/>
      <c r="DK46" s="20"/>
      <c r="DL46" s="20"/>
      <c r="DM46" s="20"/>
      <c r="DN46" s="20"/>
      <c r="DO46" s="20"/>
      <c r="DP46" s="20"/>
      <c r="DQ46" s="20"/>
      <c r="DR46" s="20"/>
      <c r="DS46" s="20"/>
      <c r="DT46" s="20"/>
      <c r="DU46" s="20"/>
      <c r="DV46" s="20"/>
      <c r="DW46" s="20"/>
      <c r="DX46" s="20"/>
      <c r="DY46" s="20"/>
      <c r="DZ46" s="20"/>
      <c r="EA46" s="20"/>
      <c r="EB46" s="20"/>
      <c r="EC46" s="20"/>
      <c r="ED46" s="20"/>
      <c r="EE46" s="20"/>
      <c r="EF46" s="20"/>
      <c r="EG46" s="20"/>
      <c r="EH46" s="20"/>
      <c r="EI46" s="20"/>
      <c r="EJ46" s="20"/>
      <c r="EK46" s="20"/>
      <c r="EL46" s="20"/>
      <c r="EM46" s="20"/>
      <c r="EN46" s="20"/>
      <c r="EO46" s="20"/>
      <c r="EP46" s="20"/>
      <c r="EQ46" s="20"/>
      <c r="ER46" s="20"/>
      <c r="ES46" s="20"/>
      <c r="ET46" s="20"/>
      <c r="EU46" s="20"/>
      <c r="EV46" s="20"/>
      <c r="EW46" s="20"/>
      <c r="EX46" s="20"/>
      <c r="EY46" s="20"/>
      <c r="EZ46" s="20"/>
      <c r="FA46" s="20"/>
      <c r="FB46" s="20"/>
      <c r="FC46" s="20"/>
      <c r="FD46" s="20"/>
      <c r="FE46" s="20"/>
      <c r="FF46" s="20"/>
      <c r="FG46" s="20"/>
      <c r="FH46" s="20"/>
      <c r="FI46" s="20"/>
      <c r="FJ46" s="20"/>
      <c r="FK46" s="20"/>
      <c r="FL46" s="20"/>
      <c r="FM46" s="20"/>
      <c r="FN46" s="20"/>
      <c r="FO46" s="20"/>
      <c r="FP46" s="20"/>
      <c r="FQ46" s="20"/>
      <c r="FR46" s="20"/>
      <c r="FS46" s="20"/>
      <c r="FT46" s="20"/>
      <c r="FU46" s="20"/>
      <c r="FV46" s="20"/>
      <c r="FW46" s="20"/>
      <c r="FX46" s="20"/>
      <c r="FY46" s="20"/>
      <c r="FZ46" s="20"/>
      <c r="GA46" s="20"/>
      <c r="GB46" s="20"/>
      <c r="GC46" s="20"/>
      <c r="GD46" s="20"/>
      <c r="GE46" s="20"/>
      <c r="GF46" s="20"/>
      <c r="GG46" s="20"/>
      <c r="GH46" s="20"/>
      <c r="GI46" s="20"/>
      <c r="GJ46" s="20"/>
      <c r="GK46" s="20"/>
      <c r="GL46" s="20"/>
      <c r="GM46" s="20"/>
      <c r="GN46" s="20"/>
      <c r="GO46" s="20"/>
      <c r="GP46" s="20"/>
      <c r="GQ46" s="20"/>
      <c r="GR46" s="20"/>
      <c r="GS46" s="20"/>
      <c r="GT46" s="20"/>
      <c r="GU46" s="20"/>
      <c r="GV46" s="20"/>
      <c r="GW46" s="20"/>
      <c r="GX46" s="20"/>
      <c r="GY46" s="20"/>
      <c r="GZ46" s="20"/>
      <c r="HA46" s="20"/>
      <c r="HB46" s="20"/>
      <c r="HC46" s="20"/>
      <c r="HD46" s="20"/>
      <c r="HE46" s="20"/>
      <c r="HF46" s="20"/>
      <c r="HG46" s="20"/>
      <c r="HH46" s="20"/>
      <c r="HI46" s="20"/>
      <c r="HJ46" s="20"/>
      <c r="HK46" s="20"/>
      <c r="HL46" s="20"/>
      <c r="HM46" s="20"/>
      <c r="HN46" s="20"/>
      <c r="HO46" s="20"/>
      <c r="HP46" s="20"/>
      <c r="HQ46" s="20"/>
      <c r="HR46" s="20"/>
      <c r="HS46" s="20"/>
      <c r="HT46" s="20"/>
      <c r="HU46" s="20"/>
      <c r="HV46" s="20"/>
      <c r="HW46" s="20"/>
      <c r="HX46" s="20"/>
      <c r="HY46" s="20"/>
      <c r="HZ46" s="20"/>
      <c r="IA46" s="20"/>
      <c r="IB46" s="20"/>
      <c r="IC46" s="20"/>
      <c r="ID46" s="20"/>
      <c r="IE46" s="20"/>
      <c r="IF46" s="20"/>
      <c r="IG46" s="20"/>
      <c r="IH46" s="20"/>
      <c r="II46" s="20"/>
      <c r="IJ46" s="20"/>
      <c r="IK46" s="20"/>
      <c r="IL46" s="20"/>
      <c r="IM46" s="20"/>
      <c r="IN46" s="20"/>
      <c r="IO46" s="20"/>
      <c r="IP46" s="20"/>
      <c r="IQ46" s="20"/>
      <c r="IR46" s="20"/>
      <c r="IS46" s="20"/>
      <c r="IT46" s="20"/>
      <c r="IU46" s="20"/>
    </row>
    <row r="47" spans="1:6" ht="32.25" customHeight="1" hidden="1" outlineLevel="1">
      <c r="A47" s="45" t="s">
        <v>135</v>
      </c>
      <c r="B47" s="46"/>
      <c r="C47" s="46"/>
      <c r="D47" s="46"/>
      <c r="E47" s="46"/>
      <c r="F47" s="46"/>
    </row>
    <row r="48" spans="1:6" ht="31.5" customHeight="1" hidden="1" outlineLevel="1">
      <c r="A48" s="45" t="s">
        <v>136</v>
      </c>
      <c r="B48" s="46"/>
      <c r="C48" s="46"/>
      <c r="D48" s="46"/>
      <c r="E48" s="46"/>
      <c r="F48" s="46"/>
    </row>
    <row r="49" ht="31.5" customHeight="1" collapsed="1"/>
    <row r="50" ht="3" customHeight="1"/>
  </sheetData>
  <sheetProtection/>
  <mergeCells count="3">
    <mergeCell ref="A48:F48"/>
    <mergeCell ref="A3:F3"/>
    <mergeCell ref="A47:F4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Бычковская Мария Германовна</dc:creator>
  <cp:keywords/>
  <dc:description/>
  <cp:lastModifiedBy>Михаил</cp:lastModifiedBy>
  <cp:lastPrinted>2014-08-20T20:35:23Z</cp:lastPrinted>
  <dcterms:created xsi:type="dcterms:W3CDTF">2006-09-28T05:33:49Z</dcterms:created>
  <dcterms:modified xsi:type="dcterms:W3CDTF">2021-05-04T06:59:41Z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