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40" tabRatio="811" firstSheet="3" activeTab="3"/>
  </bookViews>
  <sheets>
    <sheet name="Раздел_1" sheetId="1" r:id="rId1"/>
    <sheet name="Вологодская ТЭЦ без ДПМ" sheetId="2" r:id="rId2"/>
    <sheet name="Вологодская ТЭЦ ДПМ ПГУ" sheetId="3" r:id="rId3"/>
    <sheet name="Костромская ТЭЦ-1" sheetId="4" r:id="rId4"/>
    <sheet name="Костромская ТЭЦ-2" sheetId="5" r:id="rId5"/>
    <sheet name="Новгородская ТЭЦ без ДПМ" sheetId="6" r:id="rId6"/>
    <sheet name="Новгородская ТЭЦ ДПМ ПГУ" sheetId="7" r:id="rId7"/>
    <sheet name="Ярославская ТЭЦ-2" sheetId="8" r:id="rId8"/>
    <sheet name="Ярославская ТЭЦ-3" sheetId="9" r:id="rId9"/>
  </sheets>
  <externalReferences>
    <externalReference r:id="rId12"/>
    <externalReference r:id="rId13"/>
    <externalReference r:id="rId14"/>
  </externalReferences>
  <definedNames>
    <definedName name="price_zone">'[1]Титульный'!$E$18</definedName>
  </definedNames>
  <calcPr fullCalcOnLoad="1"/>
</workbook>
</file>

<file path=xl/sharedStrings.xml><?xml version="1.0" encoding="utf-8"?>
<sst xmlns="http://schemas.openxmlformats.org/spreadsheetml/2006/main" count="515" uniqueCount="84">
  <si>
    <t>Раздел 1. Информация об организации</t>
  </si>
  <si>
    <t>Полное наименование</t>
  </si>
  <si>
    <t>Сокращенное наименование</t>
  </si>
  <si>
    <t>Юридический адрес</t>
  </si>
  <si>
    <t>Фактический адрес</t>
  </si>
  <si>
    <t>ИНН</t>
  </si>
  <si>
    <t>КПП</t>
  </si>
  <si>
    <t>ФИО руководителя</t>
  </si>
  <si>
    <t>Контактный телефон</t>
  </si>
  <si>
    <t>Факс</t>
  </si>
  <si>
    <t>№№</t>
  </si>
  <si>
    <t>Наименование показателей</t>
  </si>
  <si>
    <t>Ед. изм.</t>
  </si>
  <si>
    <t>Установленная мощность</t>
  </si>
  <si>
    <t>МВт</t>
  </si>
  <si>
    <t>Среднегодовое значение положительных разниц объемов распологаемой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</si>
  <si>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</si>
  <si>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млн.кВтч</t>
  </si>
  <si>
    <t>Отпуск тепловой энергии с коллекторов</t>
  </si>
  <si>
    <t>тыс.Гкал</t>
  </si>
  <si>
    <t>Отпуск тепловой энергии в сеть</t>
  </si>
  <si>
    <t>Необходимая валовая выручка всего</t>
  </si>
  <si>
    <t>млн.руб.</t>
  </si>
  <si>
    <t xml:space="preserve"> 7.1.</t>
  </si>
  <si>
    <t>относимая на электрическую энергию</t>
  </si>
  <si>
    <t xml:space="preserve"> 7.2.</t>
  </si>
  <si>
    <t>относимая на электрическую мощность</t>
  </si>
  <si>
    <t xml:space="preserve"> 7.3.</t>
  </si>
  <si>
    <t>8.1.</t>
  </si>
  <si>
    <t>топливо на э/э</t>
  </si>
  <si>
    <t>УРУТ (удельный расход условного топлива) на э/э</t>
  </si>
  <si>
    <t>г./кВтч</t>
  </si>
  <si>
    <t>8.2.</t>
  </si>
  <si>
    <t>кг./Гкал</t>
  </si>
  <si>
    <t>Реквизиты решения по УРУТ на отпуск тепловой и электрической энергии</t>
  </si>
  <si>
    <t>Адрес электронной почты</t>
  </si>
  <si>
    <t>УРУТ (удельный расход условного топлива) на т/э</t>
  </si>
  <si>
    <t>Расходы на производство</t>
  </si>
  <si>
    <t xml:space="preserve"> 11.1.</t>
  </si>
  <si>
    <t xml:space="preserve"> 11.2.</t>
  </si>
  <si>
    <t xml:space="preserve"> 11.3.</t>
  </si>
  <si>
    <t>относимые на электрическую энергию</t>
  </si>
  <si>
    <t>относимые на электрическую мощность</t>
  </si>
  <si>
    <t>15.</t>
  </si>
  <si>
    <t>16.</t>
  </si>
  <si>
    <t>17.</t>
  </si>
  <si>
    <t>топливо на т/э</t>
  </si>
  <si>
    <t>руб.</t>
  </si>
  <si>
    <t xml:space="preserve"> -</t>
  </si>
  <si>
    <t>Полезный отпуск электрической энергии в сеть</t>
  </si>
  <si>
    <t>относимая на тепловую энергию относимую с коллекторов источников</t>
  </si>
  <si>
    <t>Чистая прибыль (убыток)</t>
  </si>
  <si>
    <t>относимые на тепловую энергию относимую с коллекторов источников</t>
  </si>
  <si>
    <t>Рентабельность продаж (величина прибыли от продажи в каждом рубле выручки)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</si>
  <si>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</si>
  <si>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(4852) 79-70-86</t>
  </si>
  <si>
    <t>Публичное акционерное общество «Территориальная генерирующая компания №2»</t>
  </si>
  <si>
    <t>ПАО "ТГК-2"</t>
  </si>
  <si>
    <t>Генеральный директор Пинигина Надежда Ивановна</t>
  </si>
  <si>
    <t xml:space="preserve">energy@tgc-2.ru </t>
  </si>
  <si>
    <t>150040, г. Ярославль, ул.Пятницкая, дом 6</t>
  </si>
  <si>
    <t xml:space="preserve">Раздел 2. Основные показатели деятельности Вологодской ТЭЦ без ДПМ, по которой планируются  цены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на 2020 год </t>
  </si>
  <si>
    <t>Фактические показатели за год, предшествующий базовому периоду (2018 год)</t>
  </si>
  <si>
    <t>Показатели утвержденные на базовый период                                           (2019 год)</t>
  </si>
  <si>
    <t xml:space="preserve">Приказ Минэнерго России от 20.06.2018г. №474 </t>
  </si>
  <si>
    <t>Предложения на расчетный период регулирования
(2020 год )</t>
  </si>
  <si>
    <t xml:space="preserve">Раздел 2. Основные показатели деятельности Вологодской ТЭЦ ДПМ ПГУ-110, по которой планируются  цены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на 2020 год </t>
  </si>
  <si>
    <t>Показатели утвержденные на базовый период                                  (2019 год)</t>
  </si>
  <si>
    <t xml:space="preserve">Раздел 2. Основные показатели деятельности Костромская ТЭЦ-1,по которой планируются  цены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на 2020 год </t>
  </si>
  <si>
    <t>Показатели утвержденные на базовый период                (2019 год)</t>
  </si>
  <si>
    <t xml:space="preserve">Предложения на расчетный период регулирования
(2020 год) </t>
  </si>
  <si>
    <t xml:space="preserve">Раздел 2. Основные показатели деятельности Костромская ТЭЦ-2, по которой планируются  цены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на 2020 год </t>
  </si>
  <si>
    <t>Фактические показатели за год, предшествующий базовому периоду (2018год)</t>
  </si>
  <si>
    <t>Показатели утвержденные на базовый период                              (2019 год)</t>
  </si>
  <si>
    <t xml:space="preserve">Раздел 2. Основные показатели деятельности Новгородской ТЭЦ-20 без ДПМ/НВ, по которой планируются  цены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на 2020 год </t>
  </si>
  <si>
    <t>Показатели утвержденные на базовый период                                     (2019 год)</t>
  </si>
  <si>
    <t xml:space="preserve">Раздел 2. Основные показатели деятельности Новгородской ТЭЦ-20 ПГУ-210 ДПМ, по которой планируются  цены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на 2020 год </t>
  </si>
  <si>
    <t>Показатели утвержденные на базовый период                      (2019 год)</t>
  </si>
  <si>
    <t>Предложения на расчетный период регулирования
(2020год)</t>
  </si>
  <si>
    <t xml:space="preserve">Раздел 2. Основные показатели деятельности Ярославской ТЭЦ-2, по которой планируются  цены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на 2020 год </t>
  </si>
  <si>
    <t>Показатели утвержденные на базовый период                   (2019 год)</t>
  </si>
  <si>
    <t>Предложения на расчетный период регулирования
(2020 год)</t>
  </si>
  <si>
    <t xml:space="preserve">Раздел 2. Основные показатели деятельности Ярославской ТЭЦ-3, по которой планируются  цены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на 2020 год </t>
  </si>
  <si>
    <t>Показатели утвержденные на базовый период                                   (2019 год)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</si>
</sst>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9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Tahoma"/>
      <family val="2"/>
    </font>
    <font>
      <sz val="11"/>
      <color indexed="12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ahoma"/>
      <family val="2"/>
    </font>
    <font>
      <sz val="11"/>
      <color rgb="FF0000C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" fontId="2" fillId="28" borderId="6" applyBorder="0">
      <alignment horizontal="right"/>
      <protection/>
    </xf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2" fillId="33" borderId="0" applyBorder="0">
      <alignment horizontal="right"/>
      <protection/>
    </xf>
    <xf numFmtId="4" fontId="2" fillId="33" borderId="6" applyFont="0" applyBorder="0">
      <alignment horizontal="right"/>
      <protection/>
    </xf>
    <xf numFmtId="0" fontId="47" fillId="34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6" xfId="0" applyFont="1" applyBorder="1" applyAlignment="1">
      <alignment/>
    </xf>
    <xf numFmtId="0" fontId="48" fillId="0" borderId="6" xfId="0" applyFont="1" applyBorder="1" applyAlignment="1">
      <alignment horizontal="left" wrapText="1"/>
    </xf>
    <xf numFmtId="0" fontId="48" fillId="0" borderId="6" xfId="0" applyFont="1" applyBorder="1" applyAlignment="1">
      <alignment horizontal="center" vertical="center" wrapText="1"/>
    </xf>
    <xf numFmtId="0" fontId="48" fillId="0" borderId="6" xfId="0" applyFont="1" applyBorder="1" applyAlignment="1">
      <alignment horizontal="left" vertical="center" wrapText="1"/>
    </xf>
    <xf numFmtId="0" fontId="49" fillId="0" borderId="6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171" fontId="50" fillId="0" borderId="0" xfId="61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/>
    </xf>
    <xf numFmtId="0" fontId="48" fillId="0" borderId="0" xfId="0" applyFont="1" applyFill="1" applyBorder="1" applyAlignment="1">
      <alignment/>
    </xf>
    <xf numFmtId="0" fontId="50" fillId="0" borderId="0" xfId="0" applyFont="1" applyAlignment="1">
      <alignment vertical="center" wrapText="1"/>
    </xf>
    <xf numFmtId="0" fontId="34" fillId="0" borderId="6" xfId="42" applyBorder="1" applyAlignment="1" applyProtection="1">
      <alignment/>
      <protection/>
    </xf>
    <xf numFmtId="0" fontId="48" fillId="0" borderId="6" xfId="0" applyFont="1" applyFill="1" applyBorder="1" applyAlignment="1">
      <alignment horizontal="center" vertical="center" wrapText="1"/>
    </xf>
    <xf numFmtId="4" fontId="48" fillId="0" borderId="0" xfId="0" applyNumberFormat="1" applyFont="1" applyAlignment="1">
      <alignment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52" fillId="0" borderId="6" xfId="0" applyFont="1" applyFill="1" applyBorder="1" applyAlignment="1">
      <alignment horizontal="left" vertical="center"/>
    </xf>
    <xf numFmtId="4" fontId="53" fillId="0" borderId="6" xfId="0" applyNumberFormat="1" applyFont="1" applyBorder="1" applyAlignment="1">
      <alignment horizontal="center" vertical="center" wrapText="1"/>
    </xf>
    <xf numFmtId="4" fontId="53" fillId="0" borderId="6" xfId="0" applyNumberFormat="1" applyFont="1" applyFill="1" applyBorder="1" applyAlignment="1">
      <alignment horizontal="center" vertical="center" wrapText="1"/>
    </xf>
    <xf numFmtId="0" fontId="49" fillId="0" borderId="6" xfId="0" applyFont="1" applyBorder="1" applyAlignment="1">
      <alignment horizontal="left" vertical="center"/>
    </xf>
    <xf numFmtId="0" fontId="50" fillId="0" borderId="0" xfId="0" applyFont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justify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начение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ормула" xfId="63"/>
    <cellStyle name="ФормулаНаКонтроль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\eo\Documents%20and%20Settings\tarif_econ3\&#1052;&#1086;&#1080;%20&#1076;&#1086;&#1082;&#1091;&#1084;&#1077;&#1085;&#1090;&#1099;\&#1058;&#1072;&#1088;&#1080;&#1092;&#1085;&#1072;&#1103;%20&#1082;&#1072;&#1084;&#1087;&#1072;&#1085;&#1080;&#1103;\2016\&#1056;&#1044;\&#1055;&#1088;&#1077;&#1076;&#1083;&#1086;&#1078;&#1077;&#1085;&#1080;&#1077;%20&#1076;&#1083;&#1103;%20&#1089;&#1072;&#1081;&#1090;&#1072;\&#1050;&#1054;\&#1054;&#1040;&#1054;%20&#1058;&#1043;&#1050;-2_&#1050;&#1086;&#1089;&#1090;&#1088;&#1086;&#1084;&#1089;&#1082;&#1072;&#1103;%20&#1058;&#1069;&#1062;2_16_15.04.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\eo\groups\&#1059;&#1058;&#1056;\&#1059;&#1058;&#1056;\&#1058;&#1040;&#1056;&#1048;&#1060;&#1053;&#1040;&#1071;%20&#1050;&#1040;&#1052;&#1055;&#1040;&#1053;&#1048;&#1071;\2020%20&#1075;&#1086;&#1076;\&#1069;&#1083;&#1077;&#1082;&#1090;&#1088;&#1086;\&#1056;&#1044;\&#1056;&#1072;&#1089;&#1095;&#1077;&#1090;&#1099;\INDEX.STATION.TSZ.2020(v1.0.4)_&#1058;&#1043;&#1050;-2_%20&#1053;&#1058;&#1069;&#1062;%20&#1073;&#1077;&#1079;%20&#1044;&#1055;&#1052;_&#1053;&#104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\eo\groups\&#1059;&#1058;&#1056;\&#1059;&#1058;&#1056;\&#1058;&#1040;&#1056;&#1048;&#1060;&#1053;&#1040;&#1071;%20&#1050;&#1040;&#1052;&#1055;&#1040;&#1053;&#1048;&#1071;\2020%20&#1075;&#1086;&#1076;\&#1069;&#1083;&#1077;&#1082;&#1090;&#1088;&#1086;\&#1056;&#1044;\&#1056;&#1072;&#1089;&#1095;&#1077;&#1090;&#1099;\INDEX.STATION.TSZ.2020(v1.1.1)_&#1058;&#1043;&#1050;-2_&#1050;&#1058;&#1069;&#1062;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11"/>
      <sheetName val="modListSopr"/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REESTR_STATION"/>
      <sheetName val="Сопроводительные материалы"/>
      <sheetName val="индексы для тарифов 2016-17_мар"/>
      <sheetName val="Индексы"/>
      <sheetName val="0"/>
      <sheetName val="0.1"/>
      <sheetName val="1"/>
      <sheetName val="2"/>
      <sheetName val="2.1"/>
      <sheetName val="2.2"/>
      <sheetName val="2.3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List00"/>
      <sheetName val="modUpdTemplMain"/>
      <sheetName val="AllSheetsInThisWorkbook"/>
      <sheetName val="Ставки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</sheetNames>
    <sheetDataSet>
      <sheetData sheetId="7">
        <row r="18">
          <cell r="E18" t="str">
            <v>Первая ценовая зона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9">
        <row r="32">
          <cell r="J32">
            <v>88753.40093578272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ergy@tgc-2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1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0.42578125" style="1" customWidth="1"/>
    <col min="2" max="2" width="55.421875" style="1" customWidth="1"/>
    <col min="3" max="3" width="83.28125" style="1" customWidth="1"/>
    <col min="4" max="4" width="13.57421875" style="1" customWidth="1"/>
    <col min="5" max="5" width="26.8515625" style="1" customWidth="1"/>
    <col min="6" max="6" width="13.8515625" style="1" customWidth="1"/>
    <col min="7" max="16384" width="9.140625" style="1" customWidth="1"/>
  </cols>
  <sheetData>
    <row r="1" spans="2:3" ht="28.5" customHeight="1">
      <c r="B1" s="31" t="s">
        <v>0</v>
      </c>
      <c r="C1" s="31"/>
    </row>
    <row r="2" spans="2:3" ht="14.25">
      <c r="B2" s="2" t="s">
        <v>1</v>
      </c>
      <c r="C2" s="2" t="s">
        <v>56</v>
      </c>
    </row>
    <row r="3" spans="2:3" ht="14.25">
      <c r="B3" s="2" t="s">
        <v>2</v>
      </c>
      <c r="C3" s="2" t="s">
        <v>57</v>
      </c>
    </row>
    <row r="4" spans="2:3" ht="14.25">
      <c r="B4" s="2" t="s">
        <v>3</v>
      </c>
      <c r="C4" s="28" t="s">
        <v>60</v>
      </c>
    </row>
    <row r="5" spans="2:3" ht="14.25">
      <c r="B5" s="2" t="s">
        <v>4</v>
      </c>
      <c r="C5" s="28" t="s">
        <v>60</v>
      </c>
    </row>
    <row r="6" spans="2:3" ht="14.25">
      <c r="B6" s="2" t="s">
        <v>5</v>
      </c>
      <c r="C6" s="28">
        <v>7606053324</v>
      </c>
    </row>
    <row r="7" spans="2:6" ht="14.25">
      <c r="B7" s="2" t="s">
        <v>6</v>
      </c>
      <c r="C7" s="28">
        <v>760601001</v>
      </c>
      <c r="D7" s="19"/>
      <c r="E7" s="19"/>
      <c r="F7" s="19"/>
    </row>
    <row r="8" spans="2:6" ht="17.25" customHeight="1">
      <c r="B8" s="2" t="s">
        <v>7</v>
      </c>
      <c r="C8" s="3" t="s">
        <v>58</v>
      </c>
      <c r="D8" s="19"/>
      <c r="E8" s="19"/>
      <c r="F8" s="19"/>
    </row>
    <row r="9" spans="2:3" ht="15">
      <c r="B9" s="2" t="s">
        <v>35</v>
      </c>
      <c r="C9" s="21" t="s">
        <v>59</v>
      </c>
    </row>
    <row r="10" spans="2:3" ht="14.25">
      <c r="B10" s="2" t="s">
        <v>8</v>
      </c>
      <c r="C10" s="2" t="s">
        <v>55</v>
      </c>
    </row>
    <row r="11" spans="2:3" ht="14.25">
      <c r="B11" s="2" t="s">
        <v>9</v>
      </c>
      <c r="C11" s="2" t="s">
        <v>48</v>
      </c>
    </row>
  </sheetData>
  <sheetProtection/>
  <mergeCells count="1">
    <mergeCell ref="B1:C1"/>
  </mergeCells>
  <hyperlinks>
    <hyperlink ref="C9" r:id="rId1" display="energy@tgc-2.ru 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zoomScale="75" zoomScaleNormal="75" zoomScalePageLayoutView="0" workbookViewId="0" topLeftCell="A1">
      <selection activeCell="F26" sqref="F26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0.7109375" style="1" customWidth="1"/>
    <col min="5" max="5" width="27.57421875" style="1" customWidth="1"/>
    <col min="6" max="6" width="33.00390625" style="1" customWidth="1"/>
    <col min="7" max="16384" width="9.140625" style="1" customWidth="1"/>
  </cols>
  <sheetData>
    <row r="1" spans="1:6" ht="90.75" customHeight="1">
      <c r="A1" s="33" t="s">
        <v>61</v>
      </c>
      <c r="B1" s="33"/>
      <c r="C1" s="33"/>
      <c r="D1" s="33"/>
      <c r="E1" s="33"/>
      <c r="F1" s="33"/>
    </row>
    <row r="2" spans="1:7" ht="92.25" customHeight="1">
      <c r="A2" s="4" t="s">
        <v>10</v>
      </c>
      <c r="B2" s="4" t="s">
        <v>11</v>
      </c>
      <c r="C2" s="4" t="s">
        <v>12</v>
      </c>
      <c r="D2" s="22" t="s">
        <v>62</v>
      </c>
      <c r="E2" s="22" t="s">
        <v>63</v>
      </c>
      <c r="F2" s="22" t="s">
        <v>65</v>
      </c>
      <c r="G2" s="23"/>
    </row>
    <row r="3" spans="1:6" ht="25.5" customHeight="1">
      <c r="A3" s="4">
        <v>1</v>
      </c>
      <c r="B3" s="5" t="s">
        <v>13</v>
      </c>
      <c r="C3" s="4" t="s">
        <v>14</v>
      </c>
      <c r="D3" s="24">
        <v>30</v>
      </c>
      <c r="E3" s="24">
        <v>30</v>
      </c>
      <c r="F3" s="24">
        <v>30</v>
      </c>
    </row>
    <row r="4" spans="1:6" ht="59.25" customHeight="1">
      <c r="A4" s="4">
        <v>2</v>
      </c>
      <c r="B4" s="5" t="s">
        <v>15</v>
      </c>
      <c r="C4" s="4" t="s">
        <v>14</v>
      </c>
      <c r="D4" s="24">
        <v>22.956130589504397</v>
      </c>
      <c r="E4" s="24">
        <v>22.06198333333333</v>
      </c>
      <c r="F4" s="24">
        <v>21.922729485822725</v>
      </c>
    </row>
    <row r="5" spans="1:6" ht="21.75" customHeight="1">
      <c r="A5" s="4">
        <v>3</v>
      </c>
      <c r="B5" s="5" t="s">
        <v>16</v>
      </c>
      <c r="C5" s="4" t="s">
        <v>17</v>
      </c>
      <c r="D5" s="24">
        <v>103.378515</v>
      </c>
      <c r="E5" s="24">
        <v>94.9064</v>
      </c>
      <c r="F5" s="24">
        <v>96.704564</v>
      </c>
    </row>
    <row r="6" spans="1:6" ht="29.25" customHeight="1">
      <c r="A6" s="4">
        <v>4</v>
      </c>
      <c r="B6" s="5" t="s">
        <v>49</v>
      </c>
      <c r="C6" s="4" t="s">
        <v>17</v>
      </c>
      <c r="D6" s="24">
        <v>73.27723600000002</v>
      </c>
      <c r="E6" s="24">
        <v>67.39540560139866</v>
      </c>
      <c r="F6" s="24">
        <v>68.513374</v>
      </c>
    </row>
    <row r="7" spans="1:6" ht="24.75" customHeight="1">
      <c r="A7" s="4">
        <v>5</v>
      </c>
      <c r="B7" s="5" t="s">
        <v>18</v>
      </c>
      <c r="C7" s="4" t="s">
        <v>19</v>
      </c>
      <c r="D7" s="24">
        <v>530.248030101</v>
      </c>
      <c r="E7" s="24">
        <v>482.44</v>
      </c>
      <c r="F7" s="24">
        <v>471.8442500000001</v>
      </c>
    </row>
    <row r="8" spans="1:6" ht="24" customHeight="1">
      <c r="A8" s="4">
        <v>6</v>
      </c>
      <c r="B8" s="5" t="s">
        <v>20</v>
      </c>
      <c r="C8" s="4" t="s">
        <v>19</v>
      </c>
      <c r="D8" s="24">
        <v>521.9670301010001</v>
      </c>
      <c r="E8" s="24">
        <v>475.02</v>
      </c>
      <c r="F8" s="24">
        <v>464.0212500000001</v>
      </c>
    </row>
    <row r="9" spans="1:6" ht="21.75" customHeight="1">
      <c r="A9" s="4">
        <v>7</v>
      </c>
      <c r="B9" s="6" t="s">
        <v>21</v>
      </c>
      <c r="C9" s="4" t="s">
        <v>22</v>
      </c>
      <c r="D9" s="25"/>
      <c r="E9" s="25">
        <v>395.20915917277597</v>
      </c>
      <c r="F9" s="25">
        <v>485.60499963716245</v>
      </c>
    </row>
    <row r="10" spans="1:6" ht="24.75" customHeight="1">
      <c r="A10" s="4" t="s">
        <v>23</v>
      </c>
      <c r="B10" s="6" t="s">
        <v>24</v>
      </c>
      <c r="C10" s="4" t="s">
        <v>22</v>
      </c>
      <c r="D10" s="25"/>
      <c r="E10" s="25">
        <v>45.2314754283909</v>
      </c>
      <c r="F10" s="25">
        <v>58.5283436232903</v>
      </c>
    </row>
    <row r="11" spans="1:6" ht="15">
      <c r="A11" s="4" t="s">
        <v>25</v>
      </c>
      <c r="B11" s="6" t="s">
        <v>26</v>
      </c>
      <c r="C11" s="4" t="s">
        <v>22</v>
      </c>
      <c r="D11" s="25"/>
      <c r="E11" s="25">
        <v>40.5233698421222</v>
      </c>
      <c r="F11" s="25">
        <v>42.0149671740302</v>
      </c>
    </row>
    <row r="12" spans="1:6" ht="30">
      <c r="A12" s="4" t="s">
        <v>27</v>
      </c>
      <c r="B12" s="6" t="s">
        <v>50</v>
      </c>
      <c r="C12" s="4" t="s">
        <v>22</v>
      </c>
      <c r="D12" s="25"/>
      <c r="E12" s="25">
        <v>309.454313902263</v>
      </c>
      <c r="F12" s="25">
        <v>385.06168883984196</v>
      </c>
    </row>
    <row r="13" spans="1:7" ht="14.25">
      <c r="A13" s="4"/>
      <c r="B13" s="5"/>
      <c r="C13" s="4"/>
      <c r="D13" s="24"/>
      <c r="E13" s="24"/>
      <c r="F13" s="24"/>
      <c r="G13" s="9"/>
    </row>
    <row r="14" spans="1:6" ht="14.25">
      <c r="A14" s="4" t="s">
        <v>28</v>
      </c>
      <c r="B14" s="5" t="s">
        <v>29</v>
      </c>
      <c r="C14" s="4" t="s">
        <v>22</v>
      </c>
      <c r="D14" s="25"/>
      <c r="E14" s="25">
        <v>45.15274118791093</v>
      </c>
      <c r="F14" s="24">
        <v>58.4449116411651</v>
      </c>
    </row>
    <row r="15" spans="1:6" ht="14.25">
      <c r="A15" s="4"/>
      <c r="B15" s="5" t="s">
        <v>30</v>
      </c>
      <c r="C15" s="4" t="s">
        <v>31</v>
      </c>
      <c r="D15" s="24">
        <v>195.4</v>
      </c>
      <c r="E15" s="24">
        <v>195.4</v>
      </c>
      <c r="F15" s="24">
        <f>E15</f>
        <v>195.4</v>
      </c>
    </row>
    <row r="16" spans="1:6" ht="14.25">
      <c r="A16" s="4" t="s">
        <v>32</v>
      </c>
      <c r="B16" s="5" t="s">
        <v>46</v>
      </c>
      <c r="C16" s="4" t="s">
        <v>22</v>
      </c>
      <c r="D16" s="25"/>
      <c r="E16" s="25">
        <v>309.45431390226315</v>
      </c>
      <c r="F16" s="25">
        <v>385.06168883984196</v>
      </c>
    </row>
    <row r="17" spans="1:6" ht="14.25">
      <c r="A17" s="4"/>
      <c r="B17" s="5" t="s">
        <v>36</v>
      </c>
      <c r="C17" s="4" t="s">
        <v>33</v>
      </c>
      <c r="D17" s="24">
        <v>198.3</v>
      </c>
      <c r="E17" s="24">
        <v>196.1</v>
      </c>
      <c r="F17" s="24">
        <f>E17</f>
        <v>196.1</v>
      </c>
    </row>
    <row r="18" spans="1:6" ht="53.25" customHeight="1">
      <c r="A18" s="4"/>
      <c r="B18" s="5" t="s">
        <v>34</v>
      </c>
      <c r="C18" s="4"/>
      <c r="D18" s="24"/>
      <c r="E18" s="24" t="s">
        <v>64</v>
      </c>
      <c r="F18" s="24" t="str">
        <f>E18</f>
        <v>Приказ Минэнерго России от 20.06.2018г. №474 </v>
      </c>
    </row>
    <row r="19" spans="1:6" ht="15">
      <c r="A19" s="4">
        <v>11</v>
      </c>
      <c r="B19" s="6" t="s">
        <v>37</v>
      </c>
      <c r="C19" s="8" t="s">
        <v>22</v>
      </c>
      <c r="D19" s="24"/>
      <c r="E19" s="29">
        <f>E20+E21+E22</f>
        <v>395.2091591727761</v>
      </c>
      <c r="F19" s="29">
        <f>F20+F21+F22</f>
        <v>485.60499963716245</v>
      </c>
    </row>
    <row r="20" spans="1:6" ht="14.25">
      <c r="A20" s="4" t="s">
        <v>38</v>
      </c>
      <c r="B20" s="5" t="s">
        <v>41</v>
      </c>
      <c r="C20" s="4" t="s">
        <v>22</v>
      </c>
      <c r="D20" s="25"/>
      <c r="E20" s="29">
        <f aca="true" t="shared" si="0" ref="E20:F22">E10</f>
        <v>45.2314754283909</v>
      </c>
      <c r="F20" s="29">
        <f t="shared" si="0"/>
        <v>58.5283436232903</v>
      </c>
    </row>
    <row r="21" spans="1:6" ht="14.25">
      <c r="A21" s="4" t="s">
        <v>39</v>
      </c>
      <c r="B21" s="5" t="s">
        <v>42</v>
      </c>
      <c r="C21" s="4" t="s">
        <v>22</v>
      </c>
      <c r="D21" s="25"/>
      <c r="E21" s="30">
        <f t="shared" si="0"/>
        <v>40.5233698421222</v>
      </c>
      <c r="F21" s="30">
        <f t="shared" si="0"/>
        <v>42.0149671740302</v>
      </c>
    </row>
    <row r="22" spans="1:6" ht="28.5">
      <c r="A22" s="4" t="s">
        <v>40</v>
      </c>
      <c r="B22" s="5" t="s">
        <v>52</v>
      </c>
      <c r="C22" s="4" t="s">
        <v>22</v>
      </c>
      <c r="D22" s="25"/>
      <c r="E22" s="29">
        <f t="shared" si="0"/>
        <v>309.454313902263</v>
      </c>
      <c r="F22" s="29">
        <f t="shared" si="0"/>
        <v>385.06168883984196</v>
      </c>
    </row>
    <row r="23" spans="1:6" ht="14.25">
      <c r="A23" s="4" t="s">
        <v>43</v>
      </c>
      <c r="B23" s="5" t="s">
        <v>51</v>
      </c>
      <c r="C23" s="4" t="s">
        <v>22</v>
      </c>
      <c r="D23" s="26"/>
      <c r="E23" s="26"/>
      <c r="F23" s="26"/>
    </row>
    <row r="24" spans="1:6" ht="14.25">
      <c r="A24" s="4"/>
      <c r="B24" s="5"/>
      <c r="C24" s="4"/>
      <c r="D24" s="24"/>
      <c r="E24" s="26"/>
      <c r="F24" s="26"/>
    </row>
    <row r="25" spans="1:6" ht="28.5">
      <c r="A25" s="4" t="s">
        <v>44</v>
      </c>
      <c r="B25" s="5" t="s">
        <v>53</v>
      </c>
      <c r="C25" s="4" t="s">
        <v>47</v>
      </c>
      <c r="D25" s="27"/>
      <c r="E25" s="27"/>
      <c r="F25" s="27"/>
    </row>
    <row r="26" spans="1:6" ht="14.25">
      <c r="A26" s="4"/>
      <c r="B26" s="5"/>
      <c r="C26" s="4"/>
      <c r="D26" s="26"/>
      <c r="E26" s="26"/>
      <c r="F26" s="26"/>
    </row>
    <row r="27" spans="1:6" ht="45" customHeight="1">
      <c r="A27" s="4" t="s">
        <v>45</v>
      </c>
      <c r="B27" s="5" t="s">
        <v>54</v>
      </c>
      <c r="C27" s="4" t="s">
        <v>22</v>
      </c>
      <c r="D27" s="24"/>
      <c r="E27" s="24"/>
      <c r="F27" s="24"/>
    </row>
    <row r="28" spans="1:6" ht="14.25">
      <c r="A28" s="7"/>
      <c r="B28" s="14"/>
      <c r="C28" s="7"/>
      <c r="D28" s="7"/>
      <c r="E28" s="7"/>
      <c r="F28" s="7"/>
    </row>
    <row r="29" spans="1:6" ht="60" customHeight="1">
      <c r="A29" s="15"/>
      <c r="B29" s="34"/>
      <c r="C29" s="34"/>
      <c r="D29" s="34"/>
      <c r="E29" s="34"/>
      <c r="F29" s="34"/>
    </row>
    <row r="30" spans="1:9" s="11" customFormat="1" ht="47.25" customHeight="1">
      <c r="A30" s="12"/>
      <c r="B30" s="34"/>
      <c r="C30" s="34"/>
      <c r="D30" s="34"/>
      <c r="E30" s="34"/>
      <c r="F30" s="34"/>
      <c r="G30" s="10"/>
      <c r="H30" s="10"/>
      <c r="I30" s="10"/>
    </row>
    <row r="31" spans="1:9" s="11" customFormat="1" ht="29.25" customHeight="1">
      <c r="A31" s="32"/>
      <c r="B31" s="32"/>
      <c r="C31" s="32"/>
      <c r="D31" s="32"/>
      <c r="E31" s="32"/>
      <c r="F31" s="32"/>
      <c r="G31" s="10"/>
      <c r="H31" s="10"/>
      <c r="I31" s="10"/>
    </row>
    <row r="32" spans="1:9" s="11" customFormat="1" ht="11.25">
      <c r="A32" s="12"/>
      <c r="B32" s="12"/>
      <c r="C32" s="10"/>
      <c r="D32" s="10"/>
      <c r="E32" s="10"/>
      <c r="F32" s="10"/>
      <c r="G32" s="10"/>
      <c r="H32" s="10"/>
      <c r="I32" s="10"/>
    </row>
    <row r="33" spans="1:9" s="11" customFormat="1" ht="11.25">
      <c r="A33" s="12"/>
      <c r="B33" s="12"/>
      <c r="C33" s="10"/>
      <c r="D33" s="10"/>
      <c r="E33" s="10"/>
      <c r="F33" s="10"/>
      <c r="G33" s="10"/>
      <c r="H33" s="10"/>
      <c r="I33" s="10"/>
    </row>
    <row r="34" spans="1:6" ht="14.25">
      <c r="A34" s="7"/>
      <c r="B34" s="14"/>
      <c r="C34" s="7"/>
      <c r="D34" s="7"/>
      <c r="E34" s="7"/>
      <c r="F34" s="7"/>
    </row>
    <row r="35" spans="1:6" ht="14.25">
      <c r="A35" s="7"/>
      <c r="B35" s="14"/>
      <c r="C35" s="7"/>
      <c r="D35" s="7"/>
      <c r="E35" s="7"/>
      <c r="F35" s="7"/>
    </row>
    <row r="36" spans="1:6" ht="14.25">
      <c r="A36" s="7"/>
      <c r="B36" s="14"/>
      <c r="C36" s="7"/>
      <c r="D36" s="7"/>
      <c r="E36" s="7"/>
      <c r="F36" s="7"/>
    </row>
    <row r="37" spans="1:6" ht="14.25">
      <c r="A37" s="7"/>
      <c r="B37" s="14"/>
      <c r="C37" s="7"/>
      <c r="D37" s="7"/>
      <c r="E37" s="7"/>
      <c r="F37" s="7"/>
    </row>
    <row r="38" spans="1:6" ht="14.25">
      <c r="A38" s="7"/>
      <c r="B38" s="14"/>
      <c r="C38" s="7"/>
      <c r="D38" s="7"/>
      <c r="E38" s="7"/>
      <c r="F38" s="7"/>
    </row>
    <row r="39" spans="1:6" ht="14.25">
      <c r="A39" s="7"/>
      <c r="B39" s="14"/>
      <c r="C39" s="7"/>
      <c r="D39" s="7"/>
      <c r="E39" s="7"/>
      <c r="F39" s="7"/>
    </row>
    <row r="40" spans="1:6" ht="14.25">
      <c r="A40" s="7"/>
      <c r="B40" s="14"/>
      <c r="C40" s="7"/>
      <c r="D40" s="7"/>
      <c r="E40" s="7"/>
      <c r="F40" s="7"/>
    </row>
    <row r="41" spans="1:6" ht="14.25">
      <c r="A41" s="7"/>
      <c r="B41" s="14"/>
      <c r="C41" s="7"/>
      <c r="D41" s="7"/>
      <c r="E41" s="7"/>
      <c r="F41" s="7"/>
    </row>
    <row r="42" spans="1:6" ht="14.25">
      <c r="A42" s="7"/>
      <c r="B42" s="14"/>
      <c r="C42" s="7"/>
      <c r="D42" s="7"/>
      <c r="E42" s="7"/>
      <c r="F42" s="7"/>
    </row>
    <row r="43" spans="1:6" ht="14.25">
      <c r="A43" s="7"/>
      <c r="B43" s="14"/>
      <c r="C43" s="7"/>
      <c r="D43" s="7"/>
      <c r="E43" s="7"/>
      <c r="F43" s="7"/>
    </row>
    <row r="44" spans="1:6" ht="14.25">
      <c r="A44" s="7"/>
      <c r="B44" s="14"/>
      <c r="C44" s="7"/>
      <c r="D44" s="7"/>
      <c r="E44" s="7"/>
      <c r="F44" s="7"/>
    </row>
    <row r="45" spans="1:6" ht="14.25">
      <c r="A45" s="7"/>
      <c r="B45" s="14"/>
      <c r="C45" s="7"/>
      <c r="D45" s="7"/>
      <c r="E45" s="7"/>
      <c r="F45" s="7"/>
    </row>
    <row r="46" spans="1:6" ht="14.25">
      <c r="A46" s="7"/>
      <c r="B46" s="14"/>
      <c r="C46" s="7"/>
      <c r="D46" s="7"/>
      <c r="E46" s="7"/>
      <c r="F46" s="7"/>
    </row>
    <row r="47" spans="1:6" ht="14.25">
      <c r="A47" s="7"/>
      <c r="B47" s="14"/>
      <c r="C47" s="7"/>
      <c r="D47" s="7"/>
      <c r="E47" s="7"/>
      <c r="F47" s="7"/>
    </row>
    <row r="48" spans="1:6" ht="14.25">
      <c r="A48" s="7"/>
      <c r="B48" s="14"/>
      <c r="C48" s="7"/>
      <c r="D48" s="7"/>
      <c r="E48" s="7"/>
      <c r="F48" s="7"/>
    </row>
    <row r="49" spans="1:6" ht="14.25">
      <c r="A49" s="7"/>
      <c r="B49" s="14"/>
      <c r="C49" s="7"/>
      <c r="D49" s="7"/>
      <c r="E49" s="7"/>
      <c r="F49" s="7"/>
    </row>
    <row r="50" spans="1:6" ht="14.25">
      <c r="A50" s="7"/>
      <c r="B50" s="7"/>
      <c r="C50" s="7"/>
      <c r="D50" s="7"/>
      <c r="E50" s="7"/>
      <c r="F50" s="7"/>
    </row>
    <row r="51" spans="1:6" ht="14.25">
      <c r="A51" s="7"/>
      <c r="B51" s="7"/>
      <c r="C51" s="7"/>
      <c r="D51" s="7"/>
      <c r="E51" s="7"/>
      <c r="F51" s="7"/>
    </row>
    <row r="52" spans="1:6" ht="14.25">
      <c r="A52" s="7"/>
      <c r="B52" s="7"/>
      <c r="C52" s="7"/>
      <c r="D52" s="7"/>
      <c r="E52" s="7"/>
      <c r="F52" s="7"/>
    </row>
    <row r="53" spans="1:6" ht="14.25">
      <c r="A53" s="7"/>
      <c r="B53" s="7"/>
      <c r="C53" s="7"/>
      <c r="D53" s="7"/>
      <c r="E53" s="7"/>
      <c r="F53" s="7"/>
    </row>
    <row r="54" spans="1:6" ht="14.25">
      <c r="A54" s="7"/>
      <c r="B54" s="7"/>
      <c r="C54" s="7"/>
      <c r="D54" s="7"/>
      <c r="E54" s="7"/>
      <c r="F54" s="7"/>
    </row>
    <row r="55" spans="1:6" ht="14.25">
      <c r="A55" s="7"/>
      <c r="B55" s="7"/>
      <c r="C55" s="7"/>
      <c r="D55" s="7"/>
      <c r="E55" s="7"/>
      <c r="F55" s="7"/>
    </row>
    <row r="56" spans="1:6" ht="14.25">
      <c r="A56" s="7"/>
      <c r="B56" s="7"/>
      <c r="C56" s="7"/>
      <c r="D56" s="7"/>
      <c r="E56" s="7"/>
      <c r="F56" s="7"/>
    </row>
    <row r="57" spans="1:6" ht="14.25">
      <c r="A57" s="7"/>
      <c r="B57" s="7"/>
      <c r="C57" s="7"/>
      <c r="D57" s="7"/>
      <c r="E57" s="7"/>
      <c r="F57" s="7"/>
    </row>
    <row r="58" spans="1:6" ht="14.25">
      <c r="A58" s="7"/>
      <c r="B58" s="7"/>
      <c r="C58" s="7"/>
      <c r="D58" s="7"/>
      <c r="E58" s="7"/>
      <c r="F58" s="7"/>
    </row>
    <row r="59" spans="1:6" ht="14.25">
      <c r="A59" s="7"/>
      <c r="B59" s="7"/>
      <c r="C59" s="7"/>
      <c r="D59" s="7"/>
      <c r="E59" s="7"/>
      <c r="F59" s="7"/>
    </row>
    <row r="60" spans="1:6" ht="14.25">
      <c r="A60" s="7"/>
      <c r="B60" s="7"/>
      <c r="C60" s="7"/>
      <c r="D60" s="7"/>
      <c r="E60" s="7"/>
      <c r="F60" s="7"/>
    </row>
    <row r="61" spans="1:6" ht="14.25">
      <c r="A61" s="7"/>
      <c r="B61" s="7"/>
      <c r="C61" s="7"/>
      <c r="D61" s="7"/>
      <c r="E61" s="7"/>
      <c r="F61" s="7"/>
    </row>
    <row r="62" spans="1:6" ht="14.25">
      <c r="A62" s="7"/>
      <c r="B62" s="7"/>
      <c r="C62" s="7"/>
      <c r="D62" s="7"/>
      <c r="E62" s="7"/>
      <c r="F62" s="7"/>
    </row>
    <row r="63" spans="1:6" ht="14.25">
      <c r="A63" s="7"/>
      <c r="B63" s="7"/>
      <c r="C63" s="7"/>
      <c r="D63" s="7"/>
      <c r="E63" s="7"/>
      <c r="F63" s="7"/>
    </row>
    <row r="64" spans="1:6" ht="14.25">
      <c r="A64" s="7"/>
      <c r="B64" s="7"/>
      <c r="C64" s="7"/>
      <c r="D64" s="7"/>
      <c r="E64" s="7"/>
      <c r="F64" s="7"/>
    </row>
    <row r="65" spans="1:6" ht="14.25">
      <c r="A65" s="7"/>
      <c r="B65" s="7"/>
      <c r="C65" s="7"/>
      <c r="D65" s="7"/>
      <c r="E65" s="7"/>
      <c r="F65" s="7"/>
    </row>
    <row r="66" spans="1:6" ht="14.25">
      <c r="A66" s="7"/>
      <c r="B66" s="7"/>
      <c r="C66" s="7"/>
      <c r="D66" s="7"/>
      <c r="E66" s="7"/>
      <c r="F66" s="7"/>
    </row>
    <row r="67" spans="1:6" ht="14.25">
      <c r="A67" s="7"/>
      <c r="B67" s="7"/>
      <c r="C67" s="7"/>
      <c r="D67" s="7"/>
      <c r="E67" s="7"/>
      <c r="F67" s="7"/>
    </row>
    <row r="68" spans="1:6" ht="14.25">
      <c r="A68" s="7"/>
      <c r="B68" s="7"/>
      <c r="C68" s="7"/>
      <c r="D68" s="7"/>
      <c r="E68" s="7"/>
      <c r="F68" s="7"/>
    </row>
    <row r="69" spans="1:6" ht="14.25">
      <c r="A69" s="7"/>
      <c r="B69" s="7"/>
      <c r="C69" s="7"/>
      <c r="D69" s="7"/>
      <c r="E69" s="7"/>
      <c r="F69" s="7"/>
    </row>
    <row r="70" spans="1:6" ht="14.25">
      <c r="A70" s="7"/>
      <c r="B70" s="7"/>
      <c r="C70" s="7"/>
      <c r="D70" s="7"/>
      <c r="E70" s="7"/>
      <c r="F70" s="7"/>
    </row>
    <row r="71" spans="1:6" ht="14.25">
      <c r="A71" s="7"/>
      <c r="B71" s="7"/>
      <c r="C71" s="7"/>
      <c r="D71" s="7"/>
      <c r="E71" s="7"/>
      <c r="F71" s="7"/>
    </row>
    <row r="72" spans="1:6" ht="14.25">
      <c r="A72" s="7"/>
      <c r="B72" s="7"/>
      <c r="C72" s="7"/>
      <c r="D72" s="7"/>
      <c r="E72" s="7"/>
      <c r="F72" s="7"/>
    </row>
    <row r="73" spans="1:6" ht="14.25">
      <c r="A73" s="7"/>
      <c r="B73" s="7"/>
      <c r="C73" s="7"/>
      <c r="D73" s="7"/>
      <c r="E73" s="7"/>
      <c r="F73" s="7"/>
    </row>
    <row r="74" spans="1:6" ht="14.25">
      <c r="A74" s="7"/>
      <c r="B74" s="7"/>
      <c r="C74" s="7"/>
      <c r="D74" s="7"/>
      <c r="E74" s="7"/>
      <c r="F74" s="7"/>
    </row>
    <row r="75" spans="1:6" ht="14.25">
      <c r="A75" s="7"/>
      <c r="B75" s="7"/>
      <c r="C75" s="7"/>
      <c r="D75" s="7"/>
      <c r="E75" s="7"/>
      <c r="F75" s="7"/>
    </row>
    <row r="76" spans="1:6" ht="14.25">
      <c r="A76" s="7"/>
      <c r="B76" s="7"/>
      <c r="C76" s="7"/>
      <c r="D76" s="7"/>
      <c r="E76" s="7"/>
      <c r="F76" s="7"/>
    </row>
    <row r="77" spans="1:6" ht="14.25">
      <c r="A77" s="7"/>
      <c r="B77" s="7"/>
      <c r="C77" s="7"/>
      <c r="D77" s="7"/>
      <c r="E77" s="7"/>
      <c r="F77" s="7"/>
    </row>
    <row r="78" spans="1:6" ht="14.25">
      <c r="A78" s="7"/>
      <c r="B78" s="7"/>
      <c r="C78" s="7"/>
      <c r="D78" s="7"/>
      <c r="E78" s="7"/>
      <c r="F78" s="7"/>
    </row>
    <row r="79" spans="1:6" ht="14.25">
      <c r="A79" s="7"/>
      <c r="B79" s="7"/>
      <c r="C79" s="7"/>
      <c r="D79" s="7"/>
      <c r="E79" s="7"/>
      <c r="F79" s="7"/>
    </row>
    <row r="80" spans="1:6" ht="14.25">
      <c r="A80" s="7"/>
      <c r="B80" s="7"/>
      <c r="C80" s="7"/>
      <c r="D80" s="7"/>
      <c r="E80" s="7"/>
      <c r="F80" s="7"/>
    </row>
    <row r="81" spans="1:6" ht="14.25">
      <c r="A81" s="7"/>
      <c r="B81" s="7"/>
      <c r="C81" s="7"/>
      <c r="D81" s="7"/>
      <c r="E81" s="7"/>
      <c r="F81" s="7"/>
    </row>
    <row r="82" spans="1:6" ht="14.25">
      <c r="A82" s="7"/>
      <c r="B82" s="7"/>
      <c r="C82" s="7"/>
      <c r="D82" s="7"/>
      <c r="E82" s="7"/>
      <c r="F82" s="7"/>
    </row>
    <row r="83" spans="1:6" ht="14.25">
      <c r="A83" s="7"/>
      <c r="B83" s="7"/>
      <c r="C83" s="7"/>
      <c r="D83" s="7"/>
      <c r="E83" s="7"/>
      <c r="F83" s="7"/>
    </row>
    <row r="84" spans="1:6" ht="14.25">
      <c r="A84" s="7"/>
      <c r="B84" s="7"/>
      <c r="C84" s="7"/>
      <c r="D84" s="7"/>
      <c r="E84" s="7"/>
      <c r="F84" s="7"/>
    </row>
    <row r="85" spans="1:6" ht="14.25">
      <c r="A85" s="7"/>
      <c r="B85" s="7"/>
      <c r="C85" s="7"/>
      <c r="D85" s="7"/>
      <c r="E85" s="7"/>
      <c r="F85" s="7"/>
    </row>
    <row r="86" spans="1:6" ht="14.25">
      <c r="A86" s="7"/>
      <c r="B86" s="7"/>
      <c r="C86" s="7"/>
      <c r="D86" s="7"/>
      <c r="E86" s="7"/>
      <c r="F86" s="7"/>
    </row>
    <row r="87" spans="1:6" ht="14.25">
      <c r="A87" s="7"/>
      <c r="B87" s="7"/>
      <c r="C87" s="7"/>
      <c r="D87" s="7"/>
      <c r="E87" s="7"/>
      <c r="F87" s="7"/>
    </row>
    <row r="88" spans="1:6" ht="14.25">
      <c r="A88" s="7"/>
      <c r="B88" s="7"/>
      <c r="C88" s="7"/>
      <c r="D88" s="7"/>
      <c r="E88" s="7"/>
      <c r="F88" s="7"/>
    </row>
    <row r="89" spans="1:6" ht="14.25">
      <c r="A89" s="7"/>
      <c r="B89" s="7"/>
      <c r="C89" s="7"/>
      <c r="D89" s="7"/>
      <c r="E89" s="7"/>
      <c r="F89" s="7"/>
    </row>
    <row r="90" spans="1:6" ht="14.25">
      <c r="A90" s="7"/>
      <c r="B90" s="7"/>
      <c r="C90" s="7"/>
      <c r="D90" s="7"/>
      <c r="E90" s="7"/>
      <c r="F90" s="7"/>
    </row>
    <row r="91" spans="1:6" ht="14.25">
      <c r="A91" s="7"/>
      <c r="B91" s="7"/>
      <c r="C91" s="7"/>
      <c r="D91" s="7"/>
      <c r="E91" s="7"/>
      <c r="F91" s="7"/>
    </row>
    <row r="92" spans="1:6" ht="14.25">
      <c r="A92" s="7"/>
      <c r="B92" s="7"/>
      <c r="C92" s="7"/>
      <c r="D92" s="7"/>
      <c r="E92" s="7"/>
      <c r="F92" s="7"/>
    </row>
    <row r="93" spans="1:6" ht="14.25">
      <c r="A93" s="7"/>
      <c r="B93" s="7"/>
      <c r="C93" s="7"/>
      <c r="D93" s="7"/>
      <c r="E93" s="7"/>
      <c r="F93" s="7"/>
    </row>
    <row r="94" spans="1:6" ht="14.25">
      <c r="A94" s="7"/>
      <c r="B94" s="7"/>
      <c r="C94" s="7"/>
      <c r="D94" s="7"/>
      <c r="E94" s="7"/>
      <c r="F94" s="7"/>
    </row>
    <row r="95" spans="1:6" ht="14.25">
      <c r="A95" s="7"/>
      <c r="B95" s="7"/>
      <c r="C95" s="7"/>
      <c r="D95" s="7"/>
      <c r="E95" s="7"/>
      <c r="F95" s="7"/>
    </row>
    <row r="96" spans="1:6" ht="14.25">
      <c r="A96" s="7"/>
      <c r="B96" s="7"/>
      <c r="C96" s="7"/>
      <c r="D96" s="7"/>
      <c r="E96" s="7"/>
      <c r="F96" s="7"/>
    </row>
    <row r="97" spans="1:6" ht="14.25">
      <c r="A97" s="7"/>
      <c r="B97" s="7"/>
      <c r="C97" s="7"/>
      <c r="D97" s="7"/>
      <c r="E97" s="7"/>
      <c r="F97" s="7"/>
    </row>
    <row r="98" spans="1:6" ht="14.25">
      <c r="A98" s="7"/>
      <c r="B98" s="7"/>
      <c r="C98" s="7"/>
      <c r="D98" s="7"/>
      <c r="E98" s="7"/>
      <c r="F98" s="7"/>
    </row>
    <row r="99" spans="1:6" ht="14.25">
      <c r="A99" s="7"/>
      <c r="B99" s="7"/>
      <c r="C99" s="7"/>
      <c r="D99" s="7"/>
      <c r="E99" s="7"/>
      <c r="F99" s="7"/>
    </row>
    <row r="100" spans="1:6" ht="14.25">
      <c r="A100" s="7"/>
      <c r="B100" s="7"/>
      <c r="C100" s="7"/>
      <c r="D100" s="7"/>
      <c r="E100" s="7"/>
      <c r="F100" s="7"/>
    </row>
    <row r="101" spans="1:6" ht="14.25">
      <c r="A101" s="7"/>
      <c r="B101" s="7"/>
      <c r="C101" s="7"/>
      <c r="D101" s="7"/>
      <c r="E101" s="7"/>
      <c r="F101" s="7"/>
    </row>
    <row r="102" spans="1:6" ht="14.25">
      <c r="A102" s="7"/>
      <c r="B102" s="7"/>
      <c r="C102" s="7"/>
      <c r="D102" s="7"/>
      <c r="E102" s="7"/>
      <c r="F102" s="7"/>
    </row>
    <row r="103" spans="1:6" ht="14.25">
      <c r="A103" s="7"/>
      <c r="B103" s="7"/>
      <c r="C103" s="7"/>
      <c r="D103" s="7"/>
      <c r="E103" s="7"/>
      <c r="F103" s="7"/>
    </row>
    <row r="104" spans="1:6" ht="14.25">
      <c r="A104" s="7"/>
      <c r="B104" s="7"/>
      <c r="C104" s="7"/>
      <c r="D104" s="7"/>
      <c r="E104" s="7"/>
      <c r="F104" s="7"/>
    </row>
    <row r="105" spans="1:6" ht="14.25">
      <c r="A105" s="7"/>
      <c r="B105" s="7"/>
      <c r="C105" s="7"/>
      <c r="D105" s="7"/>
      <c r="E105" s="7"/>
      <c r="F105" s="7"/>
    </row>
    <row r="106" spans="1:6" ht="14.25">
      <c r="A106" s="7"/>
      <c r="B106" s="7"/>
      <c r="C106" s="7"/>
      <c r="D106" s="7"/>
      <c r="E106" s="7"/>
      <c r="F106" s="7"/>
    </row>
    <row r="107" spans="1:6" ht="14.25">
      <c r="A107" s="7"/>
      <c r="B107" s="7"/>
      <c r="C107" s="7"/>
      <c r="D107" s="7"/>
      <c r="E107" s="7"/>
      <c r="F107" s="7"/>
    </row>
    <row r="108" spans="1:6" ht="14.25">
      <c r="A108" s="7"/>
      <c r="B108" s="7"/>
      <c r="C108" s="7"/>
      <c r="D108" s="7"/>
      <c r="E108" s="7"/>
      <c r="F108" s="7"/>
    </row>
    <row r="109" spans="1:6" ht="14.25">
      <c r="A109" s="7"/>
      <c r="B109" s="7"/>
      <c r="C109" s="7"/>
      <c r="D109" s="7"/>
      <c r="E109" s="7"/>
      <c r="F109" s="7"/>
    </row>
    <row r="110" spans="1:6" ht="14.25">
      <c r="A110" s="7"/>
      <c r="B110" s="7"/>
      <c r="C110" s="7"/>
      <c r="D110" s="7"/>
      <c r="E110" s="7"/>
      <c r="F110" s="7"/>
    </row>
    <row r="111" spans="1:6" ht="14.25">
      <c r="A111" s="7"/>
      <c r="B111" s="7"/>
      <c r="C111" s="7"/>
      <c r="D111" s="7"/>
      <c r="E111" s="7"/>
      <c r="F111" s="7"/>
    </row>
    <row r="112" spans="1:6" ht="14.25">
      <c r="A112" s="7"/>
      <c r="B112" s="7"/>
      <c r="C112" s="7"/>
      <c r="D112" s="7"/>
      <c r="E112" s="7"/>
      <c r="F112" s="7"/>
    </row>
    <row r="113" spans="1:6" ht="14.25">
      <c r="A113" s="7"/>
      <c r="B113" s="7"/>
      <c r="C113" s="7"/>
      <c r="D113" s="7"/>
      <c r="E113" s="7"/>
      <c r="F113" s="7"/>
    </row>
    <row r="114" spans="1:6" ht="14.25">
      <c r="A114" s="7"/>
      <c r="B114" s="7"/>
      <c r="C114" s="7"/>
      <c r="D114" s="7"/>
      <c r="E114" s="7"/>
      <c r="F114" s="7"/>
    </row>
    <row r="115" spans="1:6" ht="14.25">
      <c r="A115" s="7"/>
      <c r="B115" s="7"/>
      <c r="C115" s="7"/>
      <c r="D115" s="7"/>
      <c r="E115" s="7"/>
      <c r="F115" s="7"/>
    </row>
    <row r="116" spans="1:6" ht="14.25">
      <c r="A116" s="7"/>
      <c r="B116" s="7"/>
      <c r="C116" s="7"/>
      <c r="D116" s="7"/>
      <c r="E116" s="7"/>
      <c r="F116" s="7"/>
    </row>
    <row r="117" spans="1:6" ht="14.25">
      <c r="A117" s="7"/>
      <c r="B117" s="7"/>
      <c r="C117" s="7"/>
      <c r="D117" s="7"/>
      <c r="E117" s="7"/>
      <c r="F117" s="7"/>
    </row>
    <row r="118" spans="1:6" ht="14.25">
      <c r="A118" s="7"/>
      <c r="B118" s="7"/>
      <c r="C118" s="7"/>
      <c r="D118" s="7"/>
      <c r="E118" s="7"/>
      <c r="F118" s="7"/>
    </row>
  </sheetData>
  <sheetProtection/>
  <mergeCells count="4">
    <mergeCell ref="A31:F31"/>
    <mergeCell ref="A1:F1"/>
    <mergeCell ref="B29:F29"/>
    <mergeCell ref="B30:F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zoomScale="75" zoomScaleNormal="75" zoomScalePageLayoutView="0" workbookViewId="0" topLeftCell="A1">
      <selection activeCell="F9" sqref="F9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2.421875" style="1" customWidth="1"/>
    <col min="5" max="5" width="28.140625" style="1" customWidth="1"/>
    <col min="6" max="6" width="28.421875" style="1" customWidth="1"/>
    <col min="7" max="16384" width="9.140625" style="1" customWidth="1"/>
  </cols>
  <sheetData>
    <row r="1" spans="1:6" ht="87" customHeight="1">
      <c r="A1" s="33" t="s">
        <v>66</v>
      </c>
      <c r="B1" s="33"/>
      <c r="C1" s="33"/>
      <c r="D1" s="33"/>
      <c r="E1" s="33"/>
      <c r="F1" s="33"/>
    </row>
    <row r="2" spans="1:6" ht="92.25" customHeight="1">
      <c r="A2" s="4" t="s">
        <v>10</v>
      </c>
      <c r="B2" s="4" t="s">
        <v>11</v>
      </c>
      <c r="C2" s="4" t="s">
        <v>12</v>
      </c>
      <c r="D2" s="22" t="s">
        <v>62</v>
      </c>
      <c r="E2" s="22" t="s">
        <v>67</v>
      </c>
      <c r="F2" s="22" t="s">
        <v>65</v>
      </c>
    </row>
    <row r="3" spans="1:6" ht="25.5" customHeight="1">
      <c r="A3" s="4">
        <v>1</v>
      </c>
      <c r="B3" s="5" t="s">
        <v>13</v>
      </c>
      <c r="C3" s="4" t="s">
        <v>14</v>
      </c>
      <c r="D3" s="24">
        <v>102.10000000000001</v>
      </c>
      <c r="E3" s="24">
        <v>102.10000000000001</v>
      </c>
      <c r="F3" s="24">
        <v>102.10000000000001</v>
      </c>
    </row>
    <row r="4" spans="1:6" ht="59.25" customHeight="1">
      <c r="A4" s="4">
        <v>2</v>
      </c>
      <c r="B4" s="5" t="s">
        <v>15</v>
      </c>
      <c r="C4" s="4" t="s">
        <v>14</v>
      </c>
      <c r="D4" s="24">
        <v>96.19281879096262</v>
      </c>
      <c r="E4" s="24">
        <v>94.70755000000034</v>
      </c>
      <c r="F4" s="24">
        <v>95.41663076064455</v>
      </c>
    </row>
    <row r="5" spans="1:6" ht="21.75" customHeight="1">
      <c r="A5" s="4">
        <v>3</v>
      </c>
      <c r="B5" s="5" t="s">
        <v>16</v>
      </c>
      <c r="C5" s="4" t="s">
        <v>17</v>
      </c>
      <c r="D5" s="24">
        <v>607.556722</v>
      </c>
      <c r="E5" s="24">
        <v>759.2760000000001</v>
      </c>
      <c r="F5" s="24">
        <v>748.2719999999999</v>
      </c>
    </row>
    <row r="6" spans="1:6" ht="29.25" customHeight="1">
      <c r="A6" s="4">
        <v>4</v>
      </c>
      <c r="B6" s="5" t="s">
        <v>49</v>
      </c>
      <c r="C6" s="4" t="s">
        <v>17</v>
      </c>
      <c r="D6" s="24">
        <v>569.233324</v>
      </c>
      <c r="E6" s="24">
        <v>715.7196573120021</v>
      </c>
      <c r="F6" s="24">
        <v>704.8413999999999</v>
      </c>
    </row>
    <row r="7" spans="1:6" ht="24.75" customHeight="1">
      <c r="A7" s="4">
        <v>5</v>
      </c>
      <c r="B7" s="5" t="s">
        <v>18</v>
      </c>
      <c r="C7" s="4" t="s">
        <v>19</v>
      </c>
      <c r="D7" s="24">
        <v>356.91133130900005</v>
      </c>
      <c r="E7" s="24">
        <v>401.522</v>
      </c>
      <c r="F7" s="24">
        <v>402.67675</v>
      </c>
    </row>
    <row r="8" spans="1:6" ht="24" customHeight="1">
      <c r="A8" s="4">
        <v>6</v>
      </c>
      <c r="B8" s="5" t="s">
        <v>20</v>
      </c>
      <c r="C8" s="4" t="s">
        <v>19</v>
      </c>
      <c r="D8" s="24">
        <v>356.75333130900003</v>
      </c>
      <c r="E8" s="24">
        <v>401.138</v>
      </c>
      <c r="F8" s="24">
        <v>402.12875</v>
      </c>
    </row>
    <row r="9" spans="1:6" ht="21.75" customHeight="1">
      <c r="A9" s="4">
        <v>7</v>
      </c>
      <c r="B9" s="6" t="s">
        <v>21</v>
      </c>
      <c r="C9" s="4" t="s">
        <v>22</v>
      </c>
      <c r="D9" s="25"/>
      <c r="E9" s="25">
        <v>850.8221785580611</v>
      </c>
      <c r="F9" s="25">
        <v>868.8794675971459</v>
      </c>
    </row>
    <row r="10" spans="1:6" ht="24.75" customHeight="1">
      <c r="A10" s="4" t="s">
        <v>23</v>
      </c>
      <c r="B10" s="6" t="s">
        <v>24</v>
      </c>
      <c r="C10" s="4" t="s">
        <v>22</v>
      </c>
      <c r="D10" s="25"/>
      <c r="E10" s="25">
        <v>676.827426705629</v>
      </c>
      <c r="F10" s="25">
        <v>689.2571472712169</v>
      </c>
    </row>
    <row r="11" spans="1:6" ht="15">
      <c r="A11" s="4" t="s">
        <v>25</v>
      </c>
      <c r="B11" s="6" t="s">
        <v>26</v>
      </c>
      <c r="C11" s="4" t="s">
        <v>22</v>
      </c>
      <c r="D11" s="25"/>
      <c r="E11" s="25"/>
      <c r="F11" s="25"/>
    </row>
    <row r="12" spans="1:6" ht="30">
      <c r="A12" s="4" t="s">
        <v>27</v>
      </c>
      <c r="B12" s="6" t="s">
        <v>50</v>
      </c>
      <c r="C12" s="4" t="s">
        <v>22</v>
      </c>
      <c r="D12" s="25"/>
      <c r="E12" s="25">
        <v>173.99475185243202</v>
      </c>
      <c r="F12" s="25">
        <v>179.622320325929</v>
      </c>
    </row>
    <row r="13" spans="1:7" ht="14.25">
      <c r="A13" s="4"/>
      <c r="B13" s="5"/>
      <c r="C13" s="4"/>
      <c r="D13" s="24"/>
      <c r="E13" s="24"/>
      <c r="F13" s="24"/>
      <c r="G13" s="9"/>
    </row>
    <row r="14" spans="1:6" ht="14.25">
      <c r="A14" s="4" t="s">
        <v>28</v>
      </c>
      <c r="B14" s="5" t="s">
        <v>29</v>
      </c>
      <c r="C14" s="4" t="s">
        <v>22</v>
      </c>
      <c r="D14" s="25"/>
      <c r="E14" s="25">
        <v>675.991291911095</v>
      </c>
      <c r="F14" s="24">
        <v>688.398828498506</v>
      </c>
    </row>
    <row r="15" spans="1:6" ht="14.25">
      <c r="A15" s="4"/>
      <c r="B15" s="5" t="s">
        <v>30</v>
      </c>
      <c r="C15" s="4" t="s">
        <v>31</v>
      </c>
      <c r="D15" s="24">
        <v>222.03812508648394</v>
      </c>
      <c r="E15" s="24">
        <v>229.29999999999998</v>
      </c>
      <c r="F15" s="24">
        <f>E15</f>
        <v>229.29999999999998</v>
      </c>
    </row>
    <row r="16" spans="1:6" ht="14.25">
      <c r="A16" s="4" t="s">
        <v>32</v>
      </c>
      <c r="B16" s="5" t="s">
        <v>46</v>
      </c>
      <c r="C16" s="4" t="s">
        <v>22</v>
      </c>
      <c r="D16" s="25"/>
      <c r="E16" s="25">
        <v>173.99475185243202</v>
      </c>
      <c r="F16" s="25">
        <v>179.622320325929</v>
      </c>
    </row>
    <row r="17" spans="1:6" ht="14.25">
      <c r="A17" s="4"/>
      <c r="B17" s="5" t="s">
        <v>36</v>
      </c>
      <c r="C17" s="4" t="s">
        <v>33</v>
      </c>
      <c r="D17" s="24">
        <v>103.37004648642747</v>
      </c>
      <c r="E17" s="24">
        <v>105.5</v>
      </c>
      <c r="F17" s="24">
        <f>E17</f>
        <v>105.5</v>
      </c>
    </row>
    <row r="18" spans="1:6" ht="33.75" customHeight="1">
      <c r="A18" s="4"/>
      <c r="B18" s="5" t="s">
        <v>34</v>
      </c>
      <c r="C18" s="4"/>
      <c r="D18" s="24"/>
      <c r="E18" s="24" t="s">
        <v>64</v>
      </c>
      <c r="F18" s="24" t="str">
        <f>E18</f>
        <v>Приказ Минэнерго России от 20.06.2018г. №474 </v>
      </c>
    </row>
    <row r="19" spans="1:6" ht="15">
      <c r="A19" s="4">
        <v>11</v>
      </c>
      <c r="B19" s="6" t="s">
        <v>37</v>
      </c>
      <c r="C19" s="8" t="s">
        <v>22</v>
      </c>
      <c r="D19" s="24"/>
      <c r="E19" s="29">
        <f>E9</f>
        <v>850.8221785580611</v>
      </c>
      <c r="F19" s="29">
        <f>F9</f>
        <v>868.8794675971459</v>
      </c>
    </row>
    <row r="20" spans="1:6" ht="14.25">
      <c r="A20" s="4" t="s">
        <v>38</v>
      </c>
      <c r="B20" s="5" t="s">
        <v>41</v>
      </c>
      <c r="C20" s="4" t="s">
        <v>22</v>
      </c>
      <c r="D20" s="25"/>
      <c r="E20" s="29">
        <f>E10</f>
        <v>676.827426705629</v>
      </c>
      <c r="F20" s="29">
        <f>F10</f>
        <v>689.2571472712169</v>
      </c>
    </row>
    <row r="21" spans="1:6" ht="14.25">
      <c r="A21" s="4" t="s">
        <v>39</v>
      </c>
      <c r="B21" s="5" t="s">
        <v>42</v>
      </c>
      <c r="C21" s="4" t="s">
        <v>22</v>
      </c>
      <c r="D21" s="25"/>
      <c r="E21" s="29"/>
      <c r="F21" s="29"/>
    </row>
    <row r="22" spans="1:6" ht="28.5">
      <c r="A22" s="4" t="s">
        <v>40</v>
      </c>
      <c r="B22" s="5" t="s">
        <v>52</v>
      </c>
      <c r="C22" s="4" t="s">
        <v>22</v>
      </c>
      <c r="D22" s="25"/>
      <c r="E22" s="29">
        <f>E12</f>
        <v>173.99475185243202</v>
      </c>
      <c r="F22" s="29">
        <f>F12</f>
        <v>179.622320325929</v>
      </c>
    </row>
    <row r="23" spans="1:6" ht="14.25">
      <c r="A23" s="4" t="s">
        <v>43</v>
      </c>
      <c r="B23" s="5" t="s">
        <v>51</v>
      </c>
      <c r="C23" s="4" t="s">
        <v>22</v>
      </c>
      <c r="D23" s="26"/>
      <c r="E23" s="26"/>
      <c r="F23" s="26"/>
    </row>
    <row r="24" spans="1:6" ht="14.25">
      <c r="A24" s="4"/>
      <c r="B24" s="5"/>
      <c r="C24" s="4"/>
      <c r="D24" s="26"/>
      <c r="E24" s="26"/>
      <c r="F24" s="26"/>
    </row>
    <row r="25" spans="1:6" ht="28.5">
      <c r="A25" s="4" t="s">
        <v>44</v>
      </c>
      <c r="B25" s="5" t="s">
        <v>53</v>
      </c>
      <c r="C25" s="4" t="s">
        <v>47</v>
      </c>
      <c r="D25" s="27"/>
      <c r="E25" s="27"/>
      <c r="F25" s="27"/>
    </row>
    <row r="26" spans="1:6" ht="14.25">
      <c r="A26" s="4"/>
      <c r="B26" s="5"/>
      <c r="C26" s="4"/>
      <c r="D26" s="26"/>
      <c r="E26" s="26"/>
      <c r="F26" s="26"/>
    </row>
    <row r="27" spans="1:6" ht="65.25" customHeight="1">
      <c r="A27" s="4" t="s">
        <v>45</v>
      </c>
      <c r="B27" s="5" t="s">
        <v>54</v>
      </c>
      <c r="C27" s="4" t="s">
        <v>22</v>
      </c>
      <c r="D27" s="24"/>
      <c r="E27" s="24"/>
      <c r="F27" s="24"/>
    </row>
    <row r="28" spans="1:6" ht="14.25">
      <c r="A28" s="7"/>
      <c r="B28" s="16"/>
      <c r="C28" s="7"/>
      <c r="D28" s="7"/>
      <c r="E28" s="7"/>
      <c r="F28" s="7"/>
    </row>
    <row r="29" spans="1:6" ht="14.25">
      <c r="A29" s="15"/>
      <c r="B29" s="12"/>
      <c r="C29" s="13"/>
      <c r="D29" s="13"/>
      <c r="E29" s="13"/>
      <c r="F29" s="7"/>
    </row>
    <row r="30" spans="1:9" s="11" customFormat="1" ht="14.25" customHeight="1">
      <c r="A30" s="12"/>
      <c r="B30" s="13"/>
      <c r="C30" s="13"/>
      <c r="D30" s="13"/>
      <c r="E30" s="13"/>
      <c r="F30" s="10"/>
      <c r="G30" s="10"/>
      <c r="H30" s="10"/>
      <c r="I30" s="10"/>
    </row>
    <row r="31" spans="1:9" s="11" customFormat="1" ht="29.25" customHeight="1">
      <c r="A31" s="32"/>
      <c r="B31" s="32"/>
      <c r="C31" s="32"/>
      <c r="D31" s="32"/>
      <c r="E31" s="32"/>
      <c r="F31" s="32"/>
      <c r="G31" s="10"/>
      <c r="H31" s="10"/>
      <c r="I31" s="10"/>
    </row>
    <row r="32" spans="1:9" s="11" customFormat="1" ht="11.25">
      <c r="A32" s="12"/>
      <c r="B32" s="12"/>
      <c r="C32" s="10"/>
      <c r="D32" s="10"/>
      <c r="E32" s="10"/>
      <c r="F32" s="10"/>
      <c r="G32" s="10"/>
      <c r="H32" s="10"/>
      <c r="I32" s="10"/>
    </row>
    <row r="33" spans="1:9" s="11" customFormat="1" ht="11.25">
      <c r="A33" s="12"/>
      <c r="B33" s="12"/>
      <c r="C33" s="10"/>
      <c r="D33" s="10"/>
      <c r="E33" s="10"/>
      <c r="F33" s="10"/>
      <c r="G33" s="10"/>
      <c r="H33" s="10"/>
      <c r="I33" s="10"/>
    </row>
    <row r="34" spans="1:6" ht="14.25">
      <c r="A34" s="7"/>
      <c r="B34" s="16"/>
      <c r="C34" s="7"/>
      <c r="D34" s="7"/>
      <c r="E34" s="7"/>
      <c r="F34" s="7"/>
    </row>
    <row r="35" spans="1:6" ht="14.25">
      <c r="A35" s="7"/>
      <c r="B35" s="16"/>
      <c r="C35" s="7"/>
      <c r="D35" s="7"/>
      <c r="E35" s="7"/>
      <c r="F35" s="7"/>
    </row>
    <row r="36" spans="1:6" ht="14.25">
      <c r="A36" s="7"/>
      <c r="B36" s="16"/>
      <c r="C36" s="7"/>
      <c r="D36" s="7"/>
      <c r="E36" s="7"/>
      <c r="F36" s="7"/>
    </row>
    <row r="37" spans="1:6" ht="14.25">
      <c r="A37" s="7"/>
      <c r="B37" s="16"/>
      <c r="C37" s="7"/>
      <c r="D37" s="7"/>
      <c r="E37" s="7"/>
      <c r="F37" s="7"/>
    </row>
    <row r="38" spans="1:6" ht="14.25">
      <c r="A38" s="7"/>
      <c r="B38" s="16"/>
      <c r="C38" s="7"/>
      <c r="D38" s="7"/>
      <c r="E38" s="7"/>
      <c r="F38" s="7"/>
    </row>
    <row r="39" spans="1:6" ht="14.25">
      <c r="A39" s="7"/>
      <c r="B39" s="16"/>
      <c r="C39" s="7"/>
      <c r="D39" s="7"/>
      <c r="E39" s="7"/>
      <c r="F39" s="7"/>
    </row>
    <row r="40" spans="1:6" ht="14.25">
      <c r="A40" s="7"/>
      <c r="B40" s="16"/>
      <c r="C40" s="7"/>
      <c r="D40" s="7"/>
      <c r="E40" s="7"/>
      <c r="F40" s="7"/>
    </row>
    <row r="41" spans="1:6" ht="14.25">
      <c r="A41" s="7"/>
      <c r="B41" s="16"/>
      <c r="C41" s="7"/>
      <c r="D41" s="7"/>
      <c r="E41" s="7"/>
      <c r="F41" s="7"/>
    </row>
    <row r="42" spans="1:6" ht="14.25">
      <c r="A42" s="7"/>
      <c r="B42" s="16"/>
      <c r="C42" s="7"/>
      <c r="D42" s="7"/>
      <c r="E42" s="7"/>
      <c r="F42" s="7"/>
    </row>
    <row r="43" spans="1:6" ht="14.25">
      <c r="A43" s="7"/>
      <c r="B43" s="16"/>
      <c r="C43" s="7"/>
      <c r="D43" s="7"/>
      <c r="E43" s="7"/>
      <c r="F43" s="7"/>
    </row>
    <row r="44" spans="1:6" ht="14.25">
      <c r="A44" s="7"/>
      <c r="B44" s="16"/>
      <c r="C44" s="7"/>
      <c r="D44" s="7"/>
      <c r="E44" s="7"/>
      <c r="F44" s="7"/>
    </row>
    <row r="45" spans="1:6" ht="14.25">
      <c r="A45" s="7"/>
      <c r="B45" s="16"/>
      <c r="C45" s="7"/>
      <c r="D45" s="7"/>
      <c r="E45" s="7"/>
      <c r="F45" s="7"/>
    </row>
    <row r="46" spans="1:6" ht="14.25">
      <c r="A46" s="7"/>
      <c r="B46" s="16"/>
      <c r="C46" s="7"/>
      <c r="D46" s="7"/>
      <c r="E46" s="7"/>
      <c r="F46" s="7"/>
    </row>
    <row r="47" spans="1:6" ht="14.25">
      <c r="A47" s="7"/>
      <c r="B47" s="16"/>
      <c r="C47" s="7"/>
      <c r="D47" s="7"/>
      <c r="E47" s="7"/>
      <c r="F47" s="7"/>
    </row>
    <row r="48" spans="1:6" ht="14.25">
      <c r="A48" s="7"/>
      <c r="B48" s="16"/>
      <c r="C48" s="7"/>
      <c r="D48" s="7"/>
      <c r="E48" s="7"/>
      <c r="F48" s="7"/>
    </row>
    <row r="49" spans="1:6" ht="14.25">
      <c r="A49" s="7"/>
      <c r="B49" s="16"/>
      <c r="C49" s="7"/>
      <c r="D49" s="7"/>
      <c r="E49" s="7"/>
      <c r="F49" s="7"/>
    </row>
    <row r="50" spans="1:6" ht="14.25">
      <c r="A50" s="7"/>
      <c r="B50" s="7"/>
      <c r="C50" s="7"/>
      <c r="D50" s="7"/>
      <c r="E50" s="7"/>
      <c r="F50" s="7"/>
    </row>
    <row r="51" spans="1:6" ht="14.25">
      <c r="A51" s="7"/>
      <c r="B51" s="7"/>
      <c r="C51" s="7"/>
      <c r="D51" s="7"/>
      <c r="E51" s="7"/>
      <c r="F51" s="7"/>
    </row>
    <row r="52" spans="1:6" ht="14.25">
      <c r="A52" s="7"/>
      <c r="B52" s="7"/>
      <c r="C52" s="7"/>
      <c r="D52" s="7"/>
      <c r="E52" s="7"/>
      <c r="F52" s="7"/>
    </row>
    <row r="53" spans="1:6" ht="14.25">
      <c r="A53" s="7"/>
      <c r="B53" s="7"/>
      <c r="C53" s="7"/>
      <c r="D53" s="7"/>
      <c r="E53" s="7"/>
      <c r="F53" s="7"/>
    </row>
    <row r="54" spans="1:6" ht="14.25">
      <c r="A54" s="7"/>
      <c r="B54" s="7"/>
      <c r="C54" s="7"/>
      <c r="D54" s="7"/>
      <c r="E54" s="7"/>
      <c r="F54" s="7"/>
    </row>
    <row r="55" spans="1:6" ht="14.25">
      <c r="A55" s="7"/>
      <c r="B55" s="7"/>
      <c r="C55" s="7"/>
      <c r="D55" s="7"/>
      <c r="E55" s="7"/>
      <c r="F55" s="7"/>
    </row>
    <row r="56" spans="1:6" ht="14.25">
      <c r="A56" s="7"/>
      <c r="B56" s="7"/>
      <c r="C56" s="7"/>
      <c r="D56" s="7"/>
      <c r="E56" s="7"/>
      <c r="F56" s="7"/>
    </row>
    <row r="57" spans="1:6" ht="14.25">
      <c r="A57" s="7"/>
      <c r="B57" s="7"/>
      <c r="C57" s="7"/>
      <c r="D57" s="7"/>
      <c r="E57" s="7"/>
      <c r="F57" s="7"/>
    </row>
    <row r="58" spans="1:6" ht="14.25">
      <c r="A58" s="7"/>
      <c r="B58" s="7"/>
      <c r="C58" s="7"/>
      <c r="D58" s="7"/>
      <c r="E58" s="7"/>
      <c r="F58" s="7"/>
    </row>
    <row r="59" spans="1:6" ht="14.25">
      <c r="A59" s="7"/>
      <c r="B59" s="7"/>
      <c r="C59" s="7"/>
      <c r="D59" s="7"/>
      <c r="E59" s="7"/>
      <c r="F59" s="7"/>
    </row>
    <row r="60" spans="1:6" ht="14.25">
      <c r="A60" s="7"/>
      <c r="B60" s="7"/>
      <c r="C60" s="7"/>
      <c r="D60" s="7"/>
      <c r="E60" s="7"/>
      <c r="F60" s="7"/>
    </row>
    <row r="61" spans="1:6" ht="14.25">
      <c r="A61" s="7"/>
      <c r="B61" s="7"/>
      <c r="C61" s="7"/>
      <c r="D61" s="7"/>
      <c r="E61" s="7"/>
      <c r="F61" s="7"/>
    </row>
    <row r="62" spans="1:6" ht="14.25">
      <c r="A62" s="7"/>
      <c r="B62" s="7"/>
      <c r="C62" s="7"/>
      <c r="D62" s="7"/>
      <c r="E62" s="7"/>
      <c r="F62" s="7"/>
    </row>
    <row r="63" spans="1:6" ht="14.25">
      <c r="A63" s="7"/>
      <c r="B63" s="7"/>
      <c r="C63" s="7"/>
      <c r="D63" s="7"/>
      <c r="E63" s="7"/>
      <c r="F63" s="7"/>
    </row>
    <row r="64" spans="1:6" ht="14.25">
      <c r="A64" s="7"/>
      <c r="B64" s="7"/>
      <c r="C64" s="7"/>
      <c r="D64" s="7"/>
      <c r="E64" s="7"/>
      <c r="F64" s="7"/>
    </row>
    <row r="65" spans="1:6" ht="14.25">
      <c r="A65" s="7"/>
      <c r="B65" s="7"/>
      <c r="C65" s="7"/>
      <c r="D65" s="7"/>
      <c r="E65" s="7"/>
      <c r="F65" s="7"/>
    </row>
    <row r="66" spans="1:6" ht="14.25">
      <c r="A66" s="7"/>
      <c r="B66" s="7"/>
      <c r="C66" s="7"/>
      <c r="D66" s="7"/>
      <c r="E66" s="7"/>
      <c r="F66" s="7"/>
    </row>
    <row r="67" spans="1:6" ht="14.25">
      <c r="A67" s="7"/>
      <c r="B67" s="7"/>
      <c r="C67" s="7"/>
      <c r="D67" s="7"/>
      <c r="E67" s="7"/>
      <c r="F67" s="7"/>
    </row>
    <row r="68" spans="1:6" ht="14.25">
      <c r="A68" s="7"/>
      <c r="B68" s="7"/>
      <c r="C68" s="7"/>
      <c r="D68" s="7"/>
      <c r="E68" s="7"/>
      <c r="F68" s="7"/>
    </row>
    <row r="69" spans="1:6" ht="14.25">
      <c r="A69" s="7"/>
      <c r="B69" s="7"/>
      <c r="C69" s="7"/>
      <c r="D69" s="7"/>
      <c r="E69" s="7"/>
      <c r="F69" s="7"/>
    </row>
    <row r="70" spans="1:6" ht="14.25">
      <c r="A70" s="7"/>
      <c r="B70" s="7"/>
      <c r="C70" s="7"/>
      <c r="D70" s="7"/>
      <c r="E70" s="7"/>
      <c r="F70" s="7"/>
    </row>
    <row r="71" spans="1:6" ht="14.25">
      <c r="A71" s="7"/>
      <c r="B71" s="7"/>
      <c r="C71" s="7"/>
      <c r="D71" s="7"/>
      <c r="E71" s="7"/>
      <c r="F71" s="7"/>
    </row>
    <row r="72" spans="1:6" ht="14.25">
      <c r="A72" s="7"/>
      <c r="B72" s="7"/>
      <c r="C72" s="7"/>
      <c r="D72" s="7"/>
      <c r="E72" s="7"/>
      <c r="F72" s="7"/>
    </row>
    <row r="73" spans="1:6" ht="14.25">
      <c r="A73" s="7"/>
      <c r="B73" s="7"/>
      <c r="C73" s="7"/>
      <c r="D73" s="7"/>
      <c r="E73" s="7"/>
      <c r="F73" s="7"/>
    </row>
    <row r="74" spans="1:6" ht="14.25">
      <c r="A74" s="7"/>
      <c r="B74" s="7"/>
      <c r="C74" s="7"/>
      <c r="D74" s="7"/>
      <c r="E74" s="7"/>
      <c r="F74" s="7"/>
    </row>
    <row r="75" spans="1:6" ht="14.25">
      <c r="A75" s="7"/>
      <c r="B75" s="7"/>
      <c r="C75" s="7"/>
      <c r="D75" s="7"/>
      <c r="E75" s="7"/>
      <c r="F75" s="7"/>
    </row>
    <row r="76" spans="1:6" ht="14.25">
      <c r="A76" s="7"/>
      <c r="B76" s="7"/>
      <c r="C76" s="7"/>
      <c r="D76" s="7"/>
      <c r="E76" s="7"/>
      <c r="F76" s="7"/>
    </row>
    <row r="77" spans="1:6" ht="14.25">
      <c r="A77" s="7"/>
      <c r="B77" s="7"/>
      <c r="C77" s="7"/>
      <c r="D77" s="7"/>
      <c r="E77" s="7"/>
      <c r="F77" s="7"/>
    </row>
    <row r="78" spans="1:6" ht="14.25">
      <c r="A78" s="7"/>
      <c r="B78" s="7"/>
      <c r="C78" s="7"/>
      <c r="D78" s="7"/>
      <c r="E78" s="7"/>
      <c r="F78" s="7"/>
    </row>
    <row r="79" spans="1:6" ht="14.25">
      <c r="A79" s="7"/>
      <c r="B79" s="7"/>
      <c r="C79" s="7"/>
      <c r="D79" s="7"/>
      <c r="E79" s="7"/>
      <c r="F79" s="7"/>
    </row>
    <row r="80" spans="1:6" ht="14.25">
      <c r="A80" s="7"/>
      <c r="B80" s="7"/>
      <c r="C80" s="7"/>
      <c r="D80" s="7"/>
      <c r="E80" s="7"/>
      <c r="F80" s="7"/>
    </row>
    <row r="81" spans="1:6" ht="14.25">
      <c r="A81" s="7"/>
      <c r="B81" s="7"/>
      <c r="C81" s="7"/>
      <c r="D81" s="7"/>
      <c r="E81" s="7"/>
      <c r="F81" s="7"/>
    </row>
    <row r="82" spans="1:6" ht="14.25">
      <c r="A82" s="7"/>
      <c r="B82" s="7"/>
      <c r="C82" s="7"/>
      <c r="D82" s="7"/>
      <c r="E82" s="7"/>
      <c r="F82" s="7"/>
    </row>
    <row r="83" spans="1:6" ht="14.25">
      <c r="A83" s="7"/>
      <c r="B83" s="7"/>
      <c r="C83" s="7"/>
      <c r="D83" s="7"/>
      <c r="E83" s="7"/>
      <c r="F83" s="7"/>
    </row>
    <row r="84" spans="1:6" ht="14.25">
      <c r="A84" s="7"/>
      <c r="B84" s="7"/>
      <c r="C84" s="7"/>
      <c r="D84" s="7"/>
      <c r="E84" s="7"/>
      <c r="F84" s="7"/>
    </row>
    <row r="85" spans="1:6" ht="14.25">
      <c r="A85" s="7"/>
      <c r="B85" s="7"/>
      <c r="C85" s="7"/>
      <c r="D85" s="7"/>
      <c r="E85" s="7"/>
      <c r="F85" s="7"/>
    </row>
    <row r="86" spans="1:6" ht="14.25">
      <c r="A86" s="7"/>
      <c r="B86" s="7"/>
      <c r="C86" s="7"/>
      <c r="D86" s="7"/>
      <c r="E86" s="7"/>
      <c r="F86" s="7"/>
    </row>
    <row r="87" spans="1:6" ht="14.25">
      <c r="A87" s="7"/>
      <c r="B87" s="7"/>
      <c r="C87" s="7"/>
      <c r="D87" s="7"/>
      <c r="E87" s="7"/>
      <c r="F87" s="7"/>
    </row>
    <row r="88" spans="1:6" ht="14.25">
      <c r="A88" s="7"/>
      <c r="B88" s="7"/>
      <c r="C88" s="7"/>
      <c r="D88" s="7"/>
      <c r="E88" s="7"/>
      <c r="F88" s="7"/>
    </row>
    <row r="89" spans="1:6" ht="14.25">
      <c r="A89" s="7"/>
      <c r="B89" s="7"/>
      <c r="C89" s="7"/>
      <c r="D89" s="7"/>
      <c r="E89" s="7"/>
      <c r="F89" s="7"/>
    </row>
    <row r="90" spans="1:6" ht="14.25">
      <c r="A90" s="7"/>
      <c r="B90" s="7"/>
      <c r="C90" s="7"/>
      <c r="D90" s="7"/>
      <c r="E90" s="7"/>
      <c r="F90" s="7"/>
    </row>
    <row r="91" spans="1:6" ht="14.25">
      <c r="A91" s="7"/>
      <c r="B91" s="7"/>
      <c r="C91" s="7"/>
      <c r="D91" s="7"/>
      <c r="E91" s="7"/>
      <c r="F91" s="7"/>
    </row>
    <row r="92" spans="1:6" ht="14.25">
      <c r="A92" s="7"/>
      <c r="B92" s="7"/>
      <c r="C92" s="7"/>
      <c r="D92" s="7"/>
      <c r="E92" s="7"/>
      <c r="F92" s="7"/>
    </row>
    <row r="93" spans="1:6" ht="14.25">
      <c r="A93" s="7"/>
      <c r="B93" s="7"/>
      <c r="C93" s="7"/>
      <c r="D93" s="7"/>
      <c r="E93" s="7"/>
      <c r="F93" s="7"/>
    </row>
    <row r="94" spans="1:6" ht="14.25">
      <c r="A94" s="7"/>
      <c r="B94" s="7"/>
      <c r="C94" s="7"/>
      <c r="D94" s="7"/>
      <c r="E94" s="7"/>
      <c r="F94" s="7"/>
    </row>
    <row r="95" spans="1:6" ht="14.25">
      <c r="A95" s="7"/>
      <c r="B95" s="7"/>
      <c r="C95" s="7"/>
      <c r="D95" s="7"/>
      <c r="E95" s="7"/>
      <c r="F95" s="7"/>
    </row>
    <row r="96" spans="1:6" ht="14.25">
      <c r="A96" s="7"/>
      <c r="B96" s="7"/>
      <c r="C96" s="7"/>
      <c r="D96" s="7"/>
      <c r="E96" s="7"/>
      <c r="F96" s="7"/>
    </row>
    <row r="97" spans="1:6" ht="14.25">
      <c r="A97" s="7"/>
      <c r="B97" s="7"/>
      <c r="C97" s="7"/>
      <c r="D97" s="7"/>
      <c r="E97" s="7"/>
      <c r="F97" s="7"/>
    </row>
    <row r="98" spans="1:6" ht="14.25">
      <c r="A98" s="7"/>
      <c r="B98" s="7"/>
      <c r="C98" s="7"/>
      <c r="D98" s="7"/>
      <c r="E98" s="7"/>
      <c r="F98" s="7"/>
    </row>
    <row r="99" spans="1:6" ht="14.25">
      <c r="A99" s="7"/>
      <c r="B99" s="7"/>
      <c r="C99" s="7"/>
      <c r="D99" s="7"/>
      <c r="E99" s="7"/>
      <c r="F99" s="7"/>
    </row>
    <row r="100" spans="1:6" ht="14.25">
      <c r="A100" s="7"/>
      <c r="B100" s="7"/>
      <c r="C100" s="7"/>
      <c r="D100" s="7"/>
      <c r="E100" s="7"/>
      <c r="F100" s="7"/>
    </row>
    <row r="101" spans="1:6" ht="14.25">
      <c r="A101" s="7"/>
      <c r="B101" s="7"/>
      <c r="C101" s="7"/>
      <c r="D101" s="7"/>
      <c r="E101" s="7"/>
      <c r="F101" s="7"/>
    </row>
    <row r="102" spans="1:6" ht="14.25">
      <c r="A102" s="7"/>
      <c r="B102" s="7"/>
      <c r="C102" s="7"/>
      <c r="D102" s="7"/>
      <c r="E102" s="7"/>
      <c r="F102" s="7"/>
    </row>
    <row r="103" spans="1:6" ht="14.25">
      <c r="A103" s="7"/>
      <c r="B103" s="7"/>
      <c r="C103" s="7"/>
      <c r="D103" s="7"/>
      <c r="E103" s="7"/>
      <c r="F103" s="7"/>
    </row>
    <row r="104" spans="1:6" ht="14.25">
      <c r="A104" s="7"/>
      <c r="B104" s="7"/>
      <c r="C104" s="7"/>
      <c r="D104" s="7"/>
      <c r="E104" s="7"/>
      <c r="F104" s="7"/>
    </row>
    <row r="105" spans="1:6" ht="14.25">
      <c r="A105" s="7"/>
      <c r="B105" s="7"/>
      <c r="C105" s="7"/>
      <c r="D105" s="7"/>
      <c r="E105" s="7"/>
      <c r="F105" s="7"/>
    </row>
    <row r="106" spans="1:6" ht="14.25">
      <c r="A106" s="7"/>
      <c r="B106" s="7"/>
      <c r="C106" s="7"/>
      <c r="D106" s="7"/>
      <c r="E106" s="7"/>
      <c r="F106" s="7"/>
    </row>
    <row r="107" spans="1:6" ht="14.25">
      <c r="A107" s="7"/>
      <c r="B107" s="7"/>
      <c r="C107" s="7"/>
      <c r="D107" s="7"/>
      <c r="E107" s="7"/>
      <c r="F107" s="7"/>
    </row>
    <row r="108" spans="1:6" ht="14.25">
      <c r="A108" s="7"/>
      <c r="B108" s="7"/>
      <c r="C108" s="7"/>
      <c r="D108" s="7"/>
      <c r="E108" s="7"/>
      <c r="F108" s="7"/>
    </row>
    <row r="109" spans="1:6" ht="14.25">
      <c r="A109" s="7"/>
      <c r="B109" s="7"/>
      <c r="C109" s="7"/>
      <c r="D109" s="7"/>
      <c r="E109" s="7"/>
      <c r="F109" s="7"/>
    </row>
    <row r="110" spans="1:6" ht="14.25">
      <c r="A110" s="7"/>
      <c r="B110" s="7"/>
      <c r="C110" s="7"/>
      <c r="D110" s="7"/>
      <c r="E110" s="7"/>
      <c r="F110" s="7"/>
    </row>
    <row r="111" spans="1:6" ht="14.25">
      <c r="A111" s="7"/>
      <c r="B111" s="7"/>
      <c r="C111" s="7"/>
      <c r="D111" s="7"/>
      <c r="E111" s="7"/>
      <c r="F111" s="7"/>
    </row>
    <row r="112" spans="1:6" ht="14.25">
      <c r="A112" s="7"/>
      <c r="B112" s="7"/>
      <c r="C112" s="7"/>
      <c r="D112" s="7"/>
      <c r="E112" s="7"/>
      <c r="F112" s="7"/>
    </row>
    <row r="113" spans="1:6" ht="14.25">
      <c r="A113" s="7"/>
      <c r="B113" s="7"/>
      <c r="C113" s="7"/>
      <c r="D113" s="7"/>
      <c r="E113" s="7"/>
      <c r="F113" s="7"/>
    </row>
    <row r="114" spans="1:6" ht="14.25">
      <c r="A114" s="7"/>
      <c r="B114" s="7"/>
      <c r="C114" s="7"/>
      <c r="D114" s="7"/>
      <c r="E114" s="7"/>
      <c r="F114" s="7"/>
    </row>
    <row r="115" spans="1:6" ht="14.25">
      <c r="A115" s="7"/>
      <c r="B115" s="7"/>
      <c r="C115" s="7"/>
      <c r="D115" s="7"/>
      <c r="E115" s="7"/>
      <c r="F115" s="7"/>
    </row>
    <row r="116" spans="1:6" ht="14.25">
      <c r="A116" s="7"/>
      <c r="B116" s="7"/>
      <c r="C116" s="7"/>
      <c r="D116" s="7"/>
      <c r="E116" s="7"/>
      <c r="F116" s="7"/>
    </row>
    <row r="117" spans="1:6" ht="14.25">
      <c r="A117" s="7"/>
      <c r="B117" s="7"/>
      <c r="C117" s="7"/>
      <c r="D117" s="7"/>
      <c r="E117" s="7"/>
      <c r="F117" s="7"/>
    </row>
    <row r="118" spans="1:6" ht="14.25">
      <c r="A118" s="7"/>
      <c r="B118" s="7"/>
      <c r="C118" s="7"/>
      <c r="D118" s="7"/>
      <c r="E118" s="7"/>
      <c r="F118" s="7"/>
    </row>
  </sheetData>
  <sheetProtection/>
  <mergeCells count="2">
    <mergeCell ref="A1:F1"/>
    <mergeCell ref="A31:F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tabSelected="1" zoomScale="75" zoomScaleNormal="7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27" sqref="C27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0.7109375" style="1" customWidth="1"/>
    <col min="5" max="5" width="27.57421875" style="1" customWidth="1"/>
    <col min="6" max="6" width="34.00390625" style="1" customWidth="1"/>
    <col min="7" max="16384" width="9.140625" style="1" customWidth="1"/>
  </cols>
  <sheetData>
    <row r="1" spans="1:6" ht="88.5" customHeight="1">
      <c r="A1" s="33" t="s">
        <v>68</v>
      </c>
      <c r="B1" s="33"/>
      <c r="C1" s="33"/>
      <c r="D1" s="33"/>
      <c r="E1" s="33"/>
      <c r="F1" s="33"/>
    </row>
    <row r="2" spans="1:6" ht="92.25" customHeight="1">
      <c r="A2" s="4" t="s">
        <v>10</v>
      </c>
      <c r="B2" s="4" t="s">
        <v>11</v>
      </c>
      <c r="C2" s="4" t="s">
        <v>12</v>
      </c>
      <c r="D2" s="22" t="s">
        <v>62</v>
      </c>
      <c r="E2" s="22" t="s">
        <v>69</v>
      </c>
      <c r="F2" s="22" t="s">
        <v>70</v>
      </c>
    </row>
    <row r="3" spans="1:6" ht="25.5" customHeight="1">
      <c r="A3" s="4">
        <v>1</v>
      </c>
      <c r="B3" s="5" t="s">
        <v>13</v>
      </c>
      <c r="C3" s="4" t="s">
        <v>14</v>
      </c>
      <c r="D3" s="24">
        <v>33</v>
      </c>
      <c r="E3" s="24">
        <v>33</v>
      </c>
      <c r="F3" s="24">
        <v>33</v>
      </c>
    </row>
    <row r="4" spans="1:6" ht="57.75" customHeight="1">
      <c r="A4" s="4">
        <v>2</v>
      </c>
      <c r="B4" s="5" t="s">
        <v>15</v>
      </c>
      <c r="C4" s="4" t="s">
        <v>14</v>
      </c>
      <c r="D4" s="24">
        <v>13.445833333333336</v>
      </c>
      <c r="E4" s="24">
        <v>10.59358333333333</v>
      </c>
      <c r="F4" s="24">
        <v>10.551499999999999</v>
      </c>
    </row>
    <row r="5" spans="1:6" ht="21.75" customHeight="1">
      <c r="A5" s="4">
        <v>3</v>
      </c>
      <c r="B5" s="5" t="s">
        <v>16</v>
      </c>
      <c r="C5" s="4" t="s">
        <v>17</v>
      </c>
      <c r="D5" s="24">
        <v>98.43186167526233</v>
      </c>
      <c r="E5" s="24">
        <v>86.56</v>
      </c>
      <c r="F5" s="24">
        <v>81.59280298871379</v>
      </c>
    </row>
    <row r="6" spans="1:6" ht="29.25" customHeight="1">
      <c r="A6" s="4">
        <v>4</v>
      </c>
      <c r="B6" s="5" t="s">
        <v>49</v>
      </c>
      <c r="C6" s="4" t="s">
        <v>17</v>
      </c>
      <c r="D6" s="24">
        <v>72.78402252638294</v>
      </c>
      <c r="E6" s="24">
        <v>63.56</v>
      </c>
      <c r="F6" s="24">
        <v>56.305610823612966</v>
      </c>
    </row>
    <row r="7" spans="1:6" ht="24.75" customHeight="1">
      <c r="A7" s="4">
        <v>5</v>
      </c>
      <c r="B7" s="5" t="s">
        <v>18</v>
      </c>
      <c r="C7" s="4" t="s">
        <v>19</v>
      </c>
      <c r="D7" s="24">
        <v>726.8599999999999</v>
      </c>
      <c r="E7" s="24">
        <v>616.5031</v>
      </c>
      <c r="F7" s="24">
        <v>621.0332</v>
      </c>
    </row>
    <row r="8" spans="1:6" ht="24" customHeight="1">
      <c r="A8" s="4">
        <v>6</v>
      </c>
      <c r="B8" s="5" t="s">
        <v>20</v>
      </c>
      <c r="C8" s="4" t="s">
        <v>19</v>
      </c>
      <c r="D8" s="24">
        <v>726.2289999999999</v>
      </c>
      <c r="E8" s="24">
        <v>615.8911</v>
      </c>
      <c r="F8" s="24">
        <v>620.4227</v>
      </c>
    </row>
    <row r="9" spans="1:6" ht="21.75" customHeight="1">
      <c r="A9" s="4">
        <v>7</v>
      </c>
      <c r="B9" s="6" t="s">
        <v>21</v>
      </c>
      <c r="C9" s="4" t="s">
        <v>22</v>
      </c>
      <c r="D9" s="25"/>
      <c r="E9" s="25">
        <v>457.42597832085363</v>
      </c>
      <c r="F9" s="25">
        <f>F10+F11+F12</f>
        <v>567.4106137911419</v>
      </c>
    </row>
    <row r="10" spans="1:6" ht="24.75" customHeight="1">
      <c r="A10" s="4" t="s">
        <v>23</v>
      </c>
      <c r="B10" s="6" t="s">
        <v>24</v>
      </c>
      <c r="C10" s="4" t="s">
        <v>22</v>
      </c>
      <c r="D10" s="25"/>
      <c r="E10" s="25">
        <v>37.785513224557675</v>
      </c>
      <c r="F10" s="25">
        <f>42939.5996576909/1000</f>
        <v>42.9395996576909</v>
      </c>
    </row>
    <row r="11" spans="1:6" ht="15">
      <c r="A11" s="4" t="s">
        <v>25</v>
      </c>
      <c r="B11" s="6" t="s">
        <v>26</v>
      </c>
      <c r="C11" s="4" t="s">
        <v>22</v>
      </c>
      <c r="D11" s="25"/>
      <c r="E11" s="25">
        <v>54.970273745224915</v>
      </c>
      <c r="F11" s="25">
        <f>57076.9150557221/1000</f>
        <v>57.0769150557221</v>
      </c>
    </row>
    <row r="12" spans="1:6" ht="30">
      <c r="A12" s="4" t="s">
        <v>27</v>
      </c>
      <c r="B12" s="6" t="s">
        <v>50</v>
      </c>
      <c r="C12" s="4" t="s">
        <v>22</v>
      </c>
      <c r="D12" s="25"/>
      <c r="E12" s="25">
        <v>364.670191351071</v>
      </c>
      <c r="F12" s="25">
        <f>467394.099077729/1000</f>
        <v>467.394099077729</v>
      </c>
    </row>
    <row r="13" spans="1:7" ht="14.25">
      <c r="A13" s="4"/>
      <c r="B13" s="5"/>
      <c r="C13" s="4"/>
      <c r="D13" s="24"/>
      <c r="E13" s="24"/>
      <c r="F13" s="24"/>
      <c r="G13" s="9"/>
    </row>
    <row r="14" spans="1:6" ht="14.25">
      <c r="A14" s="4" t="s">
        <v>28</v>
      </c>
      <c r="B14" s="5" t="s">
        <v>29</v>
      </c>
      <c r="C14" s="4" t="s">
        <v>22</v>
      </c>
      <c r="D14" s="25"/>
      <c r="E14" s="25">
        <v>37.56424504038054</v>
      </c>
      <c r="F14" s="24">
        <f>42735.2797834211/1000</f>
        <v>42.7352797834211</v>
      </c>
    </row>
    <row r="15" spans="1:6" ht="14.25">
      <c r="A15" s="4"/>
      <c r="B15" s="5" t="s">
        <v>30</v>
      </c>
      <c r="C15" s="4" t="s">
        <v>31</v>
      </c>
      <c r="D15" s="24">
        <v>165.49247241772238</v>
      </c>
      <c r="E15" s="24">
        <v>167.4</v>
      </c>
      <c r="F15" s="24">
        <v>167.4</v>
      </c>
    </row>
    <row r="16" spans="1:6" ht="14.25">
      <c r="A16" s="4" t="s">
        <v>32</v>
      </c>
      <c r="B16" s="5" t="s">
        <v>46</v>
      </c>
      <c r="C16" s="4" t="s">
        <v>22</v>
      </c>
      <c r="D16" s="25"/>
      <c r="E16" s="25">
        <v>364.670191351071</v>
      </c>
      <c r="F16" s="25">
        <f>F12</f>
        <v>467.394099077729</v>
      </c>
    </row>
    <row r="17" spans="1:6" ht="14.25">
      <c r="A17" s="4"/>
      <c r="B17" s="5" t="s">
        <v>36</v>
      </c>
      <c r="C17" s="4" t="s">
        <v>33</v>
      </c>
      <c r="D17" s="24">
        <v>167.0832553633778</v>
      </c>
      <c r="E17" s="24">
        <v>167.8</v>
      </c>
      <c r="F17" s="24">
        <v>167.8</v>
      </c>
    </row>
    <row r="18" spans="1:6" ht="35.25" customHeight="1">
      <c r="A18" s="4"/>
      <c r="B18" s="5" t="s">
        <v>34</v>
      </c>
      <c r="C18" s="4"/>
      <c r="D18" s="24"/>
      <c r="E18" s="24" t="s">
        <v>64</v>
      </c>
      <c r="F18" s="24" t="str">
        <f>E18</f>
        <v>Приказ Минэнерго России от 20.06.2018г. №474 </v>
      </c>
    </row>
    <row r="19" spans="1:6" ht="15">
      <c r="A19" s="4">
        <v>11</v>
      </c>
      <c r="B19" s="6" t="s">
        <v>37</v>
      </c>
      <c r="C19" s="8" t="s">
        <v>22</v>
      </c>
      <c r="D19" s="24"/>
      <c r="E19" s="29">
        <f>E20+E21+E22</f>
        <v>456.9840994432252</v>
      </c>
      <c r="F19" s="29">
        <f>F20+F21+F22</f>
        <v>566.9675009015688</v>
      </c>
    </row>
    <row r="20" spans="1:6" ht="14.25">
      <c r="A20" s="4" t="s">
        <v>38</v>
      </c>
      <c r="B20" s="5" t="s">
        <v>41</v>
      </c>
      <c r="C20" s="4" t="s">
        <v>22</v>
      </c>
      <c r="D20" s="25"/>
      <c r="E20" s="25">
        <v>37.638498593426895</v>
      </c>
      <c r="F20" s="25">
        <f>42803.8457938439/1000</f>
        <v>42.803845793843905</v>
      </c>
    </row>
    <row r="21" spans="1:6" ht="14.25">
      <c r="A21" s="4" t="s">
        <v>39</v>
      </c>
      <c r="B21" s="5" t="s">
        <v>42</v>
      </c>
      <c r="C21" s="4" t="s">
        <v>22</v>
      </c>
      <c r="D21" s="25"/>
      <c r="E21" s="25">
        <v>54.6754094987273</v>
      </c>
      <c r="F21" s="25">
        <f>56769.5560299959/1000</f>
        <v>56.769556029995904</v>
      </c>
    </row>
    <row r="22" spans="1:6" ht="28.5">
      <c r="A22" s="4" t="s">
        <v>40</v>
      </c>
      <c r="B22" s="5" t="s">
        <v>52</v>
      </c>
      <c r="C22" s="4" t="s">
        <v>22</v>
      </c>
      <c r="D22" s="25"/>
      <c r="E22" s="29">
        <f>E12</f>
        <v>364.670191351071</v>
      </c>
      <c r="F22" s="29">
        <f>F12</f>
        <v>467.394099077729</v>
      </c>
    </row>
    <row r="23" spans="1:6" ht="14.25">
      <c r="A23" s="4" t="s">
        <v>43</v>
      </c>
      <c r="B23" s="5" t="s">
        <v>51</v>
      </c>
      <c r="C23" s="4" t="s">
        <v>22</v>
      </c>
      <c r="D23" s="26"/>
      <c r="E23" s="26"/>
      <c r="F23" s="26"/>
    </row>
    <row r="24" spans="1:6" ht="14.25">
      <c r="A24" s="4"/>
      <c r="B24" s="5"/>
      <c r="C24" s="4"/>
      <c r="D24" s="26"/>
      <c r="E24" s="26"/>
      <c r="F24" s="26"/>
    </row>
    <row r="25" spans="1:6" ht="28.5">
      <c r="A25" s="4" t="s">
        <v>44</v>
      </c>
      <c r="B25" s="5" t="s">
        <v>53</v>
      </c>
      <c r="C25" s="4" t="s">
        <v>47</v>
      </c>
      <c r="D25" s="27"/>
      <c r="E25" s="27"/>
      <c r="F25" s="27"/>
    </row>
    <row r="26" spans="1:6" ht="14.25">
      <c r="A26" s="4"/>
      <c r="B26" s="5"/>
      <c r="C26" s="4"/>
      <c r="D26" s="26"/>
      <c r="E26" s="26"/>
      <c r="F26" s="26"/>
    </row>
    <row r="27" spans="1:6" ht="65.25" customHeight="1">
      <c r="A27" s="4" t="s">
        <v>45</v>
      </c>
      <c r="B27" s="5" t="s">
        <v>54</v>
      </c>
      <c r="C27" s="4" t="s">
        <v>22</v>
      </c>
      <c r="D27" s="24"/>
      <c r="E27" s="24"/>
      <c r="F27" s="24"/>
    </row>
    <row r="28" spans="1:6" ht="14.25">
      <c r="A28" s="7"/>
      <c r="B28" s="17"/>
      <c r="C28" s="7"/>
      <c r="D28" s="7"/>
      <c r="E28" s="7"/>
      <c r="F28" s="7"/>
    </row>
    <row r="29" spans="1:6" ht="66" customHeight="1">
      <c r="A29" s="18"/>
      <c r="B29" s="34"/>
      <c r="C29" s="34"/>
      <c r="D29" s="34"/>
      <c r="E29" s="34"/>
      <c r="F29" s="34"/>
    </row>
    <row r="30" spans="1:9" s="11" customFormat="1" ht="48" customHeight="1">
      <c r="A30" s="12"/>
      <c r="B30" s="34"/>
      <c r="C30" s="34"/>
      <c r="D30" s="34"/>
      <c r="E30" s="34"/>
      <c r="F30" s="34"/>
      <c r="G30" s="10"/>
      <c r="H30" s="10"/>
      <c r="I30" s="10"/>
    </row>
    <row r="31" spans="1:9" s="11" customFormat="1" ht="29.25" customHeight="1">
      <c r="A31" s="32"/>
      <c r="B31" s="32"/>
      <c r="C31" s="32"/>
      <c r="D31" s="32"/>
      <c r="E31" s="32"/>
      <c r="F31" s="32"/>
      <c r="G31" s="10"/>
      <c r="H31" s="10"/>
      <c r="I31" s="10"/>
    </row>
    <row r="32" spans="1:9" s="11" customFormat="1" ht="11.25">
      <c r="A32" s="12"/>
      <c r="B32" s="12"/>
      <c r="C32" s="10"/>
      <c r="D32" s="10"/>
      <c r="E32" s="10"/>
      <c r="F32" s="10"/>
      <c r="G32" s="10"/>
      <c r="H32" s="10"/>
      <c r="I32" s="10"/>
    </row>
    <row r="33" spans="1:9" s="11" customFormat="1" ht="11.25">
      <c r="A33" s="12"/>
      <c r="B33" s="12"/>
      <c r="C33" s="10"/>
      <c r="D33" s="10"/>
      <c r="E33" s="10"/>
      <c r="F33" s="10"/>
      <c r="G33" s="10"/>
      <c r="H33" s="10"/>
      <c r="I33" s="10"/>
    </row>
    <row r="34" spans="1:6" ht="14.25">
      <c r="A34" s="7"/>
      <c r="B34" s="17"/>
      <c r="C34" s="7"/>
      <c r="D34" s="7"/>
      <c r="E34" s="7"/>
      <c r="F34" s="7"/>
    </row>
    <row r="35" spans="1:6" ht="14.25">
      <c r="A35" s="7"/>
      <c r="B35" s="17"/>
      <c r="C35" s="7"/>
      <c r="D35" s="7"/>
      <c r="E35" s="7"/>
      <c r="F35" s="7"/>
    </row>
    <row r="36" spans="1:6" ht="14.25">
      <c r="A36" s="7"/>
      <c r="B36" s="17"/>
      <c r="C36" s="7"/>
      <c r="D36" s="7"/>
      <c r="E36" s="7"/>
      <c r="F36" s="7"/>
    </row>
    <row r="37" spans="1:6" ht="14.25">
      <c r="A37" s="7"/>
      <c r="B37" s="17"/>
      <c r="C37" s="7"/>
      <c r="D37" s="7"/>
      <c r="E37" s="7"/>
      <c r="F37" s="7"/>
    </row>
    <row r="38" spans="1:6" ht="14.25">
      <c r="A38" s="7"/>
      <c r="B38" s="17"/>
      <c r="C38" s="7"/>
      <c r="D38" s="7"/>
      <c r="E38" s="7"/>
      <c r="F38" s="7"/>
    </row>
    <row r="39" spans="1:6" ht="14.25">
      <c r="A39" s="7"/>
      <c r="B39" s="17"/>
      <c r="C39" s="7"/>
      <c r="D39" s="7"/>
      <c r="E39" s="7"/>
      <c r="F39" s="7"/>
    </row>
    <row r="40" spans="1:6" ht="14.25">
      <c r="A40" s="7"/>
      <c r="B40" s="17"/>
      <c r="C40" s="7"/>
      <c r="D40" s="7"/>
      <c r="E40" s="7"/>
      <c r="F40" s="7"/>
    </row>
    <row r="41" spans="1:6" ht="14.25">
      <c r="A41" s="7"/>
      <c r="B41" s="17"/>
      <c r="C41" s="7"/>
      <c r="D41" s="7"/>
      <c r="E41" s="7"/>
      <c r="F41" s="7"/>
    </row>
    <row r="42" spans="1:6" ht="14.25">
      <c r="A42" s="7"/>
      <c r="B42" s="17"/>
      <c r="C42" s="7"/>
      <c r="D42" s="7"/>
      <c r="E42" s="7"/>
      <c r="F42" s="7"/>
    </row>
    <row r="43" spans="1:6" ht="14.25">
      <c r="A43" s="7"/>
      <c r="B43" s="17"/>
      <c r="C43" s="7"/>
      <c r="D43" s="7"/>
      <c r="E43" s="7"/>
      <c r="F43" s="7"/>
    </row>
    <row r="44" spans="1:6" ht="14.25">
      <c r="A44" s="7"/>
      <c r="B44" s="17"/>
      <c r="C44" s="7"/>
      <c r="D44" s="7"/>
      <c r="E44" s="7"/>
      <c r="F44" s="7"/>
    </row>
    <row r="45" spans="1:6" ht="14.25">
      <c r="A45" s="7"/>
      <c r="B45" s="17"/>
      <c r="C45" s="7"/>
      <c r="D45" s="7"/>
      <c r="E45" s="7"/>
      <c r="F45" s="7"/>
    </row>
    <row r="46" spans="1:6" ht="14.25">
      <c r="A46" s="7"/>
      <c r="B46" s="17"/>
      <c r="C46" s="7"/>
      <c r="D46" s="7"/>
      <c r="E46" s="7"/>
      <c r="F46" s="7"/>
    </row>
    <row r="47" spans="1:6" ht="14.25">
      <c r="A47" s="7"/>
      <c r="B47" s="17"/>
      <c r="C47" s="7"/>
      <c r="D47" s="7"/>
      <c r="E47" s="7"/>
      <c r="F47" s="7"/>
    </row>
    <row r="48" spans="1:6" ht="14.25">
      <c r="A48" s="7"/>
      <c r="B48" s="17"/>
      <c r="C48" s="7"/>
      <c r="D48" s="7"/>
      <c r="E48" s="7"/>
      <c r="F48" s="7"/>
    </row>
    <row r="49" spans="1:6" ht="14.25">
      <c r="A49" s="7"/>
      <c r="B49" s="17"/>
      <c r="C49" s="7"/>
      <c r="D49" s="7"/>
      <c r="E49" s="7"/>
      <c r="F49" s="7"/>
    </row>
    <row r="50" spans="1:6" ht="14.25">
      <c r="A50" s="7"/>
      <c r="B50" s="7"/>
      <c r="C50" s="7"/>
      <c r="D50" s="7"/>
      <c r="E50" s="7"/>
      <c r="F50" s="7"/>
    </row>
    <row r="51" spans="1:6" ht="14.25">
      <c r="A51" s="7"/>
      <c r="B51" s="7"/>
      <c r="C51" s="7"/>
      <c r="D51" s="7"/>
      <c r="E51" s="7"/>
      <c r="F51" s="7"/>
    </row>
    <row r="52" spans="1:6" ht="14.25">
      <c r="A52" s="7"/>
      <c r="B52" s="7"/>
      <c r="C52" s="7"/>
      <c r="D52" s="7"/>
      <c r="E52" s="7"/>
      <c r="F52" s="7"/>
    </row>
    <row r="53" spans="1:6" ht="14.25">
      <c r="A53" s="7"/>
      <c r="B53" s="7"/>
      <c r="C53" s="7"/>
      <c r="D53" s="7"/>
      <c r="E53" s="7"/>
      <c r="F53" s="7"/>
    </row>
    <row r="54" spans="1:6" ht="14.25">
      <c r="A54" s="7"/>
      <c r="B54" s="7"/>
      <c r="C54" s="7"/>
      <c r="D54" s="7"/>
      <c r="E54" s="7"/>
      <c r="F54" s="7"/>
    </row>
    <row r="55" spans="1:6" ht="14.25">
      <c r="A55" s="7"/>
      <c r="B55" s="7"/>
      <c r="C55" s="7"/>
      <c r="D55" s="7"/>
      <c r="E55" s="7"/>
      <c r="F55" s="7"/>
    </row>
    <row r="56" spans="1:6" ht="14.25">
      <c r="A56" s="7"/>
      <c r="B56" s="7"/>
      <c r="C56" s="7"/>
      <c r="D56" s="7"/>
      <c r="E56" s="7"/>
      <c r="F56" s="7"/>
    </row>
    <row r="57" spans="1:6" ht="14.25">
      <c r="A57" s="7"/>
      <c r="B57" s="7"/>
      <c r="C57" s="7"/>
      <c r="D57" s="7"/>
      <c r="E57" s="7"/>
      <c r="F57" s="7"/>
    </row>
    <row r="58" spans="1:6" ht="14.25">
      <c r="A58" s="7"/>
      <c r="B58" s="7"/>
      <c r="C58" s="7"/>
      <c r="D58" s="7"/>
      <c r="E58" s="7"/>
      <c r="F58" s="7"/>
    </row>
    <row r="59" spans="1:6" ht="14.25">
      <c r="A59" s="7"/>
      <c r="B59" s="7"/>
      <c r="C59" s="7"/>
      <c r="D59" s="7"/>
      <c r="E59" s="7"/>
      <c r="F59" s="7"/>
    </row>
    <row r="60" spans="1:6" ht="14.25">
      <c r="A60" s="7"/>
      <c r="B60" s="7"/>
      <c r="C60" s="7"/>
      <c r="D60" s="7"/>
      <c r="E60" s="7"/>
      <c r="F60" s="7"/>
    </row>
    <row r="61" spans="1:6" ht="14.25">
      <c r="A61" s="7"/>
      <c r="B61" s="7"/>
      <c r="C61" s="7"/>
      <c r="D61" s="7"/>
      <c r="E61" s="7"/>
      <c r="F61" s="7"/>
    </row>
    <row r="62" spans="1:6" ht="14.25">
      <c r="A62" s="7"/>
      <c r="B62" s="7"/>
      <c r="C62" s="7"/>
      <c r="D62" s="7"/>
      <c r="E62" s="7"/>
      <c r="F62" s="7"/>
    </row>
    <row r="63" spans="1:6" ht="14.25">
      <c r="A63" s="7"/>
      <c r="B63" s="7"/>
      <c r="C63" s="7"/>
      <c r="D63" s="7"/>
      <c r="E63" s="7"/>
      <c r="F63" s="7"/>
    </row>
    <row r="64" spans="1:6" ht="14.25">
      <c r="A64" s="7"/>
      <c r="B64" s="7"/>
      <c r="C64" s="7"/>
      <c r="D64" s="7"/>
      <c r="E64" s="7"/>
      <c r="F64" s="7"/>
    </row>
    <row r="65" spans="1:6" ht="14.25">
      <c r="A65" s="7"/>
      <c r="B65" s="7"/>
      <c r="C65" s="7"/>
      <c r="D65" s="7"/>
      <c r="E65" s="7"/>
      <c r="F65" s="7"/>
    </row>
    <row r="66" spans="1:6" ht="14.25">
      <c r="A66" s="7"/>
      <c r="B66" s="7"/>
      <c r="C66" s="7"/>
      <c r="D66" s="7"/>
      <c r="E66" s="7"/>
      <c r="F66" s="7"/>
    </row>
    <row r="67" spans="1:6" ht="14.25">
      <c r="A67" s="7"/>
      <c r="B67" s="7"/>
      <c r="C67" s="7"/>
      <c r="D67" s="7"/>
      <c r="E67" s="7"/>
      <c r="F67" s="7"/>
    </row>
    <row r="68" spans="1:6" ht="14.25">
      <c r="A68" s="7"/>
      <c r="B68" s="7"/>
      <c r="C68" s="7"/>
      <c r="D68" s="7"/>
      <c r="E68" s="7"/>
      <c r="F68" s="7"/>
    </row>
    <row r="69" spans="1:6" ht="14.25">
      <c r="A69" s="7"/>
      <c r="B69" s="7"/>
      <c r="C69" s="7"/>
      <c r="D69" s="7"/>
      <c r="E69" s="7"/>
      <c r="F69" s="7"/>
    </row>
    <row r="70" spans="1:6" ht="14.25">
      <c r="A70" s="7"/>
      <c r="B70" s="7"/>
      <c r="C70" s="7"/>
      <c r="D70" s="7"/>
      <c r="E70" s="7"/>
      <c r="F70" s="7"/>
    </row>
    <row r="71" spans="1:6" ht="14.25">
      <c r="A71" s="7"/>
      <c r="B71" s="7"/>
      <c r="C71" s="7"/>
      <c r="D71" s="7"/>
      <c r="E71" s="7"/>
      <c r="F71" s="7"/>
    </row>
    <row r="72" spans="1:6" ht="14.25">
      <c r="A72" s="7"/>
      <c r="B72" s="7"/>
      <c r="C72" s="7"/>
      <c r="D72" s="7"/>
      <c r="E72" s="7"/>
      <c r="F72" s="7"/>
    </row>
    <row r="73" spans="1:6" ht="14.25">
      <c r="A73" s="7"/>
      <c r="B73" s="7"/>
      <c r="C73" s="7"/>
      <c r="D73" s="7"/>
      <c r="E73" s="7"/>
      <c r="F73" s="7"/>
    </row>
    <row r="74" spans="1:6" ht="14.25">
      <c r="A74" s="7"/>
      <c r="B74" s="7"/>
      <c r="C74" s="7"/>
      <c r="D74" s="7"/>
      <c r="E74" s="7"/>
      <c r="F74" s="7"/>
    </row>
    <row r="75" spans="1:6" ht="14.25">
      <c r="A75" s="7"/>
      <c r="B75" s="7"/>
      <c r="C75" s="7"/>
      <c r="D75" s="7"/>
      <c r="E75" s="7"/>
      <c r="F75" s="7"/>
    </row>
    <row r="76" spans="1:6" ht="14.25">
      <c r="A76" s="7"/>
      <c r="B76" s="7"/>
      <c r="C76" s="7"/>
      <c r="D76" s="7"/>
      <c r="E76" s="7"/>
      <c r="F76" s="7"/>
    </row>
    <row r="77" spans="1:6" ht="14.25">
      <c r="A77" s="7"/>
      <c r="B77" s="7"/>
      <c r="C77" s="7"/>
      <c r="D77" s="7"/>
      <c r="E77" s="7"/>
      <c r="F77" s="7"/>
    </row>
    <row r="78" spans="1:6" ht="14.25">
      <c r="A78" s="7"/>
      <c r="B78" s="7"/>
      <c r="C78" s="7"/>
      <c r="D78" s="7"/>
      <c r="E78" s="7"/>
      <c r="F78" s="7"/>
    </row>
    <row r="79" spans="1:6" ht="14.25">
      <c r="A79" s="7"/>
      <c r="B79" s="7"/>
      <c r="C79" s="7"/>
      <c r="D79" s="7"/>
      <c r="E79" s="7"/>
      <c r="F79" s="7"/>
    </row>
    <row r="80" spans="1:6" ht="14.25">
      <c r="A80" s="7"/>
      <c r="B80" s="7"/>
      <c r="C80" s="7"/>
      <c r="D80" s="7"/>
      <c r="E80" s="7"/>
      <c r="F80" s="7"/>
    </row>
    <row r="81" spans="1:6" ht="14.25">
      <c r="A81" s="7"/>
      <c r="B81" s="7"/>
      <c r="C81" s="7"/>
      <c r="D81" s="7"/>
      <c r="E81" s="7"/>
      <c r="F81" s="7"/>
    </row>
    <row r="82" spans="1:6" ht="14.25">
      <c r="A82" s="7"/>
      <c r="B82" s="7"/>
      <c r="C82" s="7"/>
      <c r="D82" s="7"/>
      <c r="E82" s="7"/>
      <c r="F82" s="7"/>
    </row>
    <row r="83" spans="1:6" ht="14.25">
      <c r="A83" s="7"/>
      <c r="B83" s="7"/>
      <c r="C83" s="7"/>
      <c r="D83" s="7"/>
      <c r="E83" s="7"/>
      <c r="F83" s="7"/>
    </row>
    <row r="84" spans="1:6" ht="14.25">
      <c r="A84" s="7"/>
      <c r="B84" s="7"/>
      <c r="C84" s="7"/>
      <c r="D84" s="7"/>
      <c r="E84" s="7"/>
      <c r="F84" s="7"/>
    </row>
    <row r="85" spans="1:6" ht="14.25">
      <c r="A85" s="7"/>
      <c r="B85" s="7"/>
      <c r="C85" s="7"/>
      <c r="D85" s="7"/>
      <c r="E85" s="7"/>
      <c r="F85" s="7"/>
    </row>
    <row r="86" spans="1:6" ht="14.25">
      <c r="A86" s="7"/>
      <c r="B86" s="7"/>
      <c r="C86" s="7"/>
      <c r="D86" s="7"/>
      <c r="E86" s="7"/>
      <c r="F86" s="7"/>
    </row>
    <row r="87" spans="1:6" ht="14.25">
      <c r="A87" s="7"/>
      <c r="B87" s="7"/>
      <c r="C87" s="7"/>
      <c r="D87" s="7"/>
      <c r="E87" s="7"/>
      <c r="F87" s="7"/>
    </row>
    <row r="88" spans="1:6" ht="14.25">
      <c r="A88" s="7"/>
      <c r="B88" s="7"/>
      <c r="C88" s="7"/>
      <c r="D88" s="7"/>
      <c r="E88" s="7"/>
      <c r="F88" s="7"/>
    </row>
    <row r="89" spans="1:6" ht="14.25">
      <c r="A89" s="7"/>
      <c r="B89" s="7"/>
      <c r="C89" s="7"/>
      <c r="D89" s="7"/>
      <c r="E89" s="7"/>
      <c r="F89" s="7"/>
    </row>
    <row r="90" spans="1:6" ht="14.25">
      <c r="A90" s="7"/>
      <c r="B90" s="7"/>
      <c r="C90" s="7"/>
      <c r="D90" s="7"/>
      <c r="E90" s="7"/>
      <c r="F90" s="7"/>
    </row>
    <row r="91" spans="1:6" ht="14.25">
      <c r="A91" s="7"/>
      <c r="B91" s="7"/>
      <c r="C91" s="7"/>
      <c r="D91" s="7"/>
      <c r="E91" s="7"/>
      <c r="F91" s="7"/>
    </row>
    <row r="92" spans="1:6" ht="14.25">
      <c r="A92" s="7"/>
      <c r="B92" s="7"/>
      <c r="C92" s="7"/>
      <c r="D92" s="7"/>
      <c r="E92" s="7"/>
      <c r="F92" s="7"/>
    </row>
    <row r="93" spans="1:6" ht="14.25">
      <c r="A93" s="7"/>
      <c r="B93" s="7"/>
      <c r="C93" s="7"/>
      <c r="D93" s="7"/>
      <c r="E93" s="7"/>
      <c r="F93" s="7"/>
    </row>
    <row r="94" spans="1:6" ht="14.25">
      <c r="A94" s="7"/>
      <c r="B94" s="7"/>
      <c r="C94" s="7"/>
      <c r="D94" s="7"/>
      <c r="E94" s="7"/>
      <c r="F94" s="7"/>
    </row>
    <row r="95" spans="1:6" ht="14.25">
      <c r="A95" s="7"/>
      <c r="B95" s="7"/>
      <c r="C95" s="7"/>
      <c r="D95" s="7"/>
      <c r="E95" s="7"/>
      <c r="F95" s="7"/>
    </row>
    <row r="96" spans="1:6" ht="14.25">
      <c r="A96" s="7"/>
      <c r="B96" s="7"/>
      <c r="C96" s="7"/>
      <c r="D96" s="7"/>
      <c r="E96" s="7"/>
      <c r="F96" s="7"/>
    </row>
    <row r="97" spans="1:6" ht="14.25">
      <c r="A97" s="7"/>
      <c r="B97" s="7"/>
      <c r="C97" s="7"/>
      <c r="D97" s="7"/>
      <c r="E97" s="7"/>
      <c r="F97" s="7"/>
    </row>
    <row r="98" spans="1:6" ht="14.25">
      <c r="A98" s="7"/>
      <c r="B98" s="7"/>
      <c r="C98" s="7"/>
      <c r="D98" s="7"/>
      <c r="E98" s="7"/>
      <c r="F98" s="7"/>
    </row>
    <row r="99" spans="1:6" ht="14.25">
      <c r="A99" s="7"/>
      <c r="B99" s="7"/>
      <c r="C99" s="7"/>
      <c r="D99" s="7"/>
      <c r="E99" s="7"/>
      <c r="F99" s="7"/>
    </row>
    <row r="100" spans="1:6" ht="14.25">
      <c r="A100" s="7"/>
      <c r="B100" s="7"/>
      <c r="C100" s="7"/>
      <c r="D100" s="7"/>
      <c r="E100" s="7"/>
      <c r="F100" s="7"/>
    </row>
    <row r="101" spans="1:6" ht="14.25">
      <c r="A101" s="7"/>
      <c r="B101" s="7"/>
      <c r="C101" s="7"/>
      <c r="D101" s="7"/>
      <c r="E101" s="7"/>
      <c r="F101" s="7"/>
    </row>
    <row r="102" spans="1:6" ht="14.25">
      <c r="A102" s="7"/>
      <c r="B102" s="7"/>
      <c r="C102" s="7"/>
      <c r="D102" s="7"/>
      <c r="E102" s="7"/>
      <c r="F102" s="7"/>
    </row>
    <row r="103" spans="1:6" ht="14.25">
      <c r="A103" s="7"/>
      <c r="B103" s="7"/>
      <c r="C103" s="7"/>
      <c r="D103" s="7"/>
      <c r="E103" s="7"/>
      <c r="F103" s="7"/>
    </row>
    <row r="104" spans="1:6" ht="14.25">
      <c r="A104" s="7"/>
      <c r="B104" s="7"/>
      <c r="C104" s="7"/>
      <c r="D104" s="7"/>
      <c r="E104" s="7"/>
      <c r="F104" s="7"/>
    </row>
    <row r="105" spans="1:6" ht="14.25">
      <c r="A105" s="7"/>
      <c r="B105" s="7"/>
      <c r="C105" s="7"/>
      <c r="D105" s="7"/>
      <c r="E105" s="7"/>
      <c r="F105" s="7"/>
    </row>
    <row r="106" spans="1:6" ht="14.25">
      <c r="A106" s="7"/>
      <c r="B106" s="7"/>
      <c r="C106" s="7"/>
      <c r="D106" s="7"/>
      <c r="E106" s="7"/>
      <c r="F106" s="7"/>
    </row>
    <row r="107" spans="1:6" ht="14.25">
      <c r="A107" s="7"/>
      <c r="B107" s="7"/>
      <c r="C107" s="7"/>
      <c r="D107" s="7"/>
      <c r="E107" s="7"/>
      <c r="F107" s="7"/>
    </row>
    <row r="108" spans="1:6" ht="14.25">
      <c r="A108" s="7"/>
      <c r="B108" s="7"/>
      <c r="C108" s="7"/>
      <c r="D108" s="7"/>
      <c r="E108" s="7"/>
      <c r="F108" s="7"/>
    </row>
    <row r="109" spans="1:6" ht="14.25">
      <c r="A109" s="7"/>
      <c r="B109" s="7"/>
      <c r="C109" s="7"/>
      <c r="D109" s="7"/>
      <c r="E109" s="7"/>
      <c r="F109" s="7"/>
    </row>
    <row r="110" spans="1:6" ht="14.25">
      <c r="A110" s="7"/>
      <c r="B110" s="7"/>
      <c r="C110" s="7"/>
      <c r="D110" s="7"/>
      <c r="E110" s="7"/>
      <c r="F110" s="7"/>
    </row>
    <row r="111" spans="1:6" ht="14.25">
      <c r="A111" s="7"/>
      <c r="B111" s="7"/>
      <c r="C111" s="7"/>
      <c r="D111" s="7"/>
      <c r="E111" s="7"/>
      <c r="F111" s="7"/>
    </row>
    <row r="112" spans="1:6" ht="14.25">
      <c r="A112" s="7"/>
      <c r="B112" s="7"/>
      <c r="C112" s="7"/>
      <c r="D112" s="7"/>
      <c r="E112" s="7"/>
      <c r="F112" s="7"/>
    </row>
    <row r="113" spans="1:6" ht="14.25">
      <c r="A113" s="7"/>
      <c r="B113" s="7"/>
      <c r="C113" s="7"/>
      <c r="D113" s="7"/>
      <c r="E113" s="7"/>
      <c r="F113" s="7"/>
    </row>
    <row r="114" spans="1:6" ht="14.25">
      <c r="A114" s="7"/>
      <c r="B114" s="7"/>
      <c r="C114" s="7"/>
      <c r="D114" s="7"/>
      <c r="E114" s="7"/>
      <c r="F114" s="7"/>
    </row>
    <row r="115" spans="1:6" ht="14.25">
      <c r="A115" s="7"/>
      <c r="B115" s="7"/>
      <c r="C115" s="7"/>
      <c r="D115" s="7"/>
      <c r="E115" s="7"/>
      <c r="F115" s="7"/>
    </row>
    <row r="116" spans="1:6" ht="14.25">
      <c r="A116" s="7"/>
      <c r="B116" s="7"/>
      <c r="C116" s="7"/>
      <c r="D116" s="7"/>
      <c r="E116" s="7"/>
      <c r="F116" s="7"/>
    </row>
    <row r="117" spans="1:6" ht="14.25">
      <c r="A117" s="7"/>
      <c r="B117" s="7"/>
      <c r="C117" s="7"/>
      <c r="D117" s="7"/>
      <c r="E117" s="7"/>
      <c r="F117" s="7"/>
    </row>
    <row r="118" spans="1:6" ht="14.25">
      <c r="A118" s="7"/>
      <c r="B118" s="7"/>
      <c r="C118" s="7"/>
      <c r="D118" s="7"/>
      <c r="E118" s="7"/>
      <c r="F118" s="7"/>
    </row>
  </sheetData>
  <sheetProtection/>
  <mergeCells count="4">
    <mergeCell ref="A1:F1"/>
    <mergeCell ref="A31:F31"/>
    <mergeCell ref="B29:F29"/>
    <mergeCell ref="B30:F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zoomScale="75" zoomScaleNormal="75" zoomScalePageLayoutView="0" workbookViewId="0" topLeftCell="A1">
      <selection activeCell="F27" sqref="F27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0.7109375" style="1" customWidth="1"/>
    <col min="5" max="5" width="28.00390625" style="1" customWidth="1"/>
    <col min="6" max="6" width="34.28125" style="1" customWidth="1"/>
    <col min="7" max="16384" width="9.140625" style="1" customWidth="1"/>
  </cols>
  <sheetData>
    <row r="1" spans="1:6" ht="85.5" customHeight="1">
      <c r="A1" s="33" t="s">
        <v>71</v>
      </c>
      <c r="B1" s="33"/>
      <c r="C1" s="33"/>
      <c r="D1" s="33"/>
      <c r="E1" s="33"/>
      <c r="F1" s="33"/>
    </row>
    <row r="2" spans="1:6" ht="92.25" customHeight="1">
      <c r="A2" s="4" t="s">
        <v>10</v>
      </c>
      <c r="B2" s="4" t="s">
        <v>11</v>
      </c>
      <c r="C2" s="4" t="s">
        <v>12</v>
      </c>
      <c r="D2" s="22" t="s">
        <v>72</v>
      </c>
      <c r="E2" s="22" t="s">
        <v>73</v>
      </c>
      <c r="F2" s="22" t="s">
        <v>65</v>
      </c>
    </row>
    <row r="3" spans="1:6" ht="25.5" customHeight="1">
      <c r="A3" s="4">
        <v>1</v>
      </c>
      <c r="B3" s="5" t="s">
        <v>13</v>
      </c>
      <c r="C3" s="4" t="s">
        <v>14</v>
      </c>
      <c r="D3" s="24">
        <v>170</v>
      </c>
      <c r="E3" s="24">
        <v>170</v>
      </c>
      <c r="F3" s="24">
        <v>170</v>
      </c>
    </row>
    <row r="4" spans="1:6" ht="57" customHeight="1">
      <c r="A4" s="4">
        <v>2</v>
      </c>
      <c r="B4" s="5" t="s">
        <v>15</v>
      </c>
      <c r="C4" s="4" t="s">
        <v>14</v>
      </c>
      <c r="D4" s="24">
        <v>159.53908333333334</v>
      </c>
      <c r="E4" s="24">
        <v>158.73699166666668</v>
      </c>
      <c r="F4" s="24">
        <v>159.02075</v>
      </c>
    </row>
    <row r="5" spans="1:6" ht="21.75" customHeight="1">
      <c r="A5" s="4">
        <v>3</v>
      </c>
      <c r="B5" s="5" t="s">
        <v>16</v>
      </c>
      <c r="C5" s="4" t="s">
        <v>17</v>
      </c>
      <c r="D5" s="24">
        <v>780.4515899999999</v>
      </c>
      <c r="E5" s="24">
        <v>781.82</v>
      </c>
      <c r="F5" s="24">
        <v>749.9711</v>
      </c>
    </row>
    <row r="6" spans="1:6" ht="23.25" customHeight="1">
      <c r="A6" s="4">
        <v>4</v>
      </c>
      <c r="B6" s="5" t="s">
        <v>49</v>
      </c>
      <c r="C6" s="4" t="s">
        <v>17</v>
      </c>
      <c r="D6" s="24">
        <v>692.3501449999999</v>
      </c>
      <c r="E6" s="24">
        <v>695.1157123759268</v>
      </c>
      <c r="F6" s="24">
        <v>657.23888</v>
      </c>
    </row>
    <row r="7" spans="1:6" ht="24" customHeight="1">
      <c r="A7" s="4">
        <v>5</v>
      </c>
      <c r="B7" s="5" t="s">
        <v>18</v>
      </c>
      <c r="C7" s="4" t="s">
        <v>19</v>
      </c>
      <c r="D7" s="24">
        <v>977.0190000000001</v>
      </c>
      <c r="E7" s="24">
        <v>918.8721</v>
      </c>
      <c r="F7" s="24">
        <v>919.1937881616163</v>
      </c>
    </row>
    <row r="8" spans="1:6" ht="24" customHeight="1">
      <c r="A8" s="4">
        <v>6</v>
      </c>
      <c r="B8" s="5" t="s">
        <v>20</v>
      </c>
      <c r="C8" s="4" t="s">
        <v>19</v>
      </c>
      <c r="D8" s="24">
        <v>973.8134000000001</v>
      </c>
      <c r="E8" s="24">
        <v>915.7461000000001</v>
      </c>
      <c r="F8" s="24">
        <v>915.9828881616163</v>
      </c>
    </row>
    <row r="9" spans="1:6" ht="21.75" customHeight="1">
      <c r="A9" s="4">
        <v>7</v>
      </c>
      <c r="B9" s="6" t="s">
        <v>21</v>
      </c>
      <c r="C9" s="4" t="s">
        <v>22</v>
      </c>
      <c r="D9" s="25"/>
      <c r="E9" s="25">
        <v>1472.584172106052</v>
      </c>
      <c r="F9" s="25">
        <v>1765.921512657624</v>
      </c>
    </row>
    <row r="10" spans="1:6" ht="24.75" customHeight="1">
      <c r="A10" s="4" t="s">
        <v>23</v>
      </c>
      <c r="B10" s="6" t="s">
        <v>24</v>
      </c>
      <c r="C10" s="4" t="s">
        <v>22</v>
      </c>
      <c r="D10" s="25"/>
      <c r="E10" s="25">
        <v>644.2384335183742</v>
      </c>
      <c r="F10" s="25">
        <v>775.0258393928499</v>
      </c>
    </row>
    <row r="11" spans="1:6" ht="15">
      <c r="A11" s="4" t="s">
        <v>25</v>
      </c>
      <c r="B11" s="6" t="s">
        <v>26</v>
      </c>
      <c r="C11" s="4" t="s">
        <v>22</v>
      </c>
      <c r="D11" s="25"/>
      <c r="E11" s="25">
        <v>275.2438771599669</v>
      </c>
      <c r="F11" s="25">
        <v>287.56513046146</v>
      </c>
    </row>
    <row r="12" spans="1:6" ht="30">
      <c r="A12" s="4" t="s">
        <v>27</v>
      </c>
      <c r="B12" s="6" t="s">
        <v>50</v>
      </c>
      <c r="C12" s="4" t="s">
        <v>22</v>
      </c>
      <c r="D12" s="25"/>
      <c r="E12" s="25">
        <v>553.1018614277108</v>
      </c>
      <c r="F12" s="25">
        <v>703.3305428033141</v>
      </c>
    </row>
    <row r="13" spans="1:7" ht="14.25">
      <c r="A13" s="4"/>
      <c r="B13" s="5"/>
      <c r="C13" s="4"/>
      <c r="D13" s="24"/>
      <c r="E13" s="24"/>
      <c r="F13" s="24"/>
      <c r="G13" s="9"/>
    </row>
    <row r="14" spans="1:6" ht="14.25">
      <c r="A14" s="4" t="s">
        <v>28</v>
      </c>
      <c r="B14" s="5" t="s">
        <v>29</v>
      </c>
      <c r="C14" s="4" t="s">
        <v>22</v>
      </c>
      <c r="D14" s="25"/>
      <c r="E14" s="25">
        <f>641818.562664529/1000</f>
        <v>641.8185626645289</v>
      </c>
      <c r="F14" s="24">
        <v>772.6408734300886</v>
      </c>
    </row>
    <row r="15" spans="1:6" ht="14.25">
      <c r="A15" s="4"/>
      <c r="B15" s="5" t="s">
        <v>30</v>
      </c>
      <c r="C15" s="4" t="s">
        <v>31</v>
      </c>
      <c r="D15" s="24">
        <v>248.9820113146126</v>
      </c>
      <c r="E15" s="24">
        <v>257.2</v>
      </c>
      <c r="F15" s="24">
        <v>257.2</v>
      </c>
    </row>
    <row r="16" spans="1:6" ht="14.25">
      <c r="A16" s="4" t="s">
        <v>32</v>
      </c>
      <c r="B16" s="5" t="s">
        <v>46</v>
      </c>
      <c r="C16" s="4" t="s">
        <v>22</v>
      </c>
      <c r="D16" s="25"/>
      <c r="E16" s="25">
        <f>553101.861427711/1000</f>
        <v>553.101861427711</v>
      </c>
      <c r="F16" s="25">
        <v>703.3305428033141</v>
      </c>
    </row>
    <row r="17" spans="1:6" ht="14.25">
      <c r="A17" s="4"/>
      <c r="B17" s="5" t="s">
        <v>36</v>
      </c>
      <c r="C17" s="4" t="s">
        <v>33</v>
      </c>
      <c r="D17" s="24">
        <v>170.26588019270858</v>
      </c>
      <c r="E17" s="24">
        <v>170.6</v>
      </c>
      <c r="F17" s="24">
        <v>170.6</v>
      </c>
    </row>
    <row r="18" spans="1:6" ht="33.75" customHeight="1">
      <c r="A18" s="4"/>
      <c r="B18" s="5" t="s">
        <v>34</v>
      </c>
      <c r="C18" s="4"/>
      <c r="D18" s="24"/>
      <c r="E18" s="24" t="s">
        <v>64</v>
      </c>
      <c r="F18" s="24" t="str">
        <f>E18</f>
        <v>Приказ Минэнерго России от 20.06.2018г. №474 </v>
      </c>
    </row>
    <row r="19" spans="1:6" ht="15">
      <c r="A19" s="4">
        <v>11</v>
      </c>
      <c r="B19" s="6" t="s">
        <v>37</v>
      </c>
      <c r="C19" s="8" t="s">
        <v>22</v>
      </c>
      <c r="D19" s="24"/>
      <c r="E19" s="29">
        <f>E20+E21+E22</f>
        <v>1469.4573679897576</v>
      </c>
      <c r="F19" s="29">
        <f>F20+F21+F22</f>
        <v>1762.7535329452721</v>
      </c>
    </row>
    <row r="20" spans="1:6" ht="14.25">
      <c r="A20" s="4" t="s">
        <v>38</v>
      </c>
      <c r="B20" s="5" t="s">
        <v>41</v>
      </c>
      <c r="C20" s="4" t="s">
        <v>22</v>
      </c>
      <c r="D20" s="25"/>
      <c r="E20" s="25">
        <v>642.630627035553</v>
      </c>
      <c r="F20" s="25">
        <v>773.441224358481</v>
      </c>
    </row>
    <row r="21" spans="1:6" ht="14.25">
      <c r="A21" s="4" t="s">
        <v>39</v>
      </c>
      <c r="B21" s="5" t="s">
        <v>42</v>
      </c>
      <c r="C21" s="4" t="s">
        <v>22</v>
      </c>
      <c r="D21" s="25"/>
      <c r="E21" s="25">
        <v>273.724879526494</v>
      </c>
      <c r="F21" s="25">
        <v>285.981765783477</v>
      </c>
    </row>
    <row r="22" spans="1:6" ht="28.5">
      <c r="A22" s="4" t="s">
        <v>40</v>
      </c>
      <c r="B22" s="5" t="s">
        <v>52</v>
      </c>
      <c r="C22" s="4" t="s">
        <v>22</v>
      </c>
      <c r="D22" s="25"/>
      <c r="E22" s="29">
        <f>E12</f>
        <v>553.1018614277108</v>
      </c>
      <c r="F22" s="29">
        <f>F12</f>
        <v>703.3305428033141</v>
      </c>
    </row>
    <row r="23" spans="1:6" ht="14.25">
      <c r="A23" s="4" t="s">
        <v>43</v>
      </c>
      <c r="B23" s="5" t="s">
        <v>51</v>
      </c>
      <c r="C23" s="4" t="s">
        <v>22</v>
      </c>
      <c r="D23" s="26"/>
      <c r="E23" s="26"/>
      <c r="F23" s="26"/>
    </row>
    <row r="24" spans="1:6" ht="14.25">
      <c r="A24" s="4"/>
      <c r="B24" s="5"/>
      <c r="C24" s="4"/>
      <c r="D24" s="26"/>
      <c r="E24" s="26"/>
      <c r="F24" s="26"/>
    </row>
    <row r="25" spans="1:6" ht="28.5">
      <c r="A25" s="4" t="s">
        <v>44</v>
      </c>
      <c r="B25" s="5" t="s">
        <v>53</v>
      </c>
      <c r="C25" s="4" t="s">
        <v>47</v>
      </c>
      <c r="D25" s="27"/>
      <c r="E25" s="27"/>
      <c r="F25" s="27"/>
    </row>
    <row r="26" spans="1:6" ht="14.25">
      <c r="A26" s="4"/>
      <c r="B26" s="5"/>
      <c r="C26" s="4"/>
      <c r="D26" s="26"/>
      <c r="E26" s="26"/>
      <c r="F26" s="26"/>
    </row>
    <row r="27" spans="1:6" ht="65.25" customHeight="1">
      <c r="A27" s="4" t="s">
        <v>45</v>
      </c>
      <c r="B27" s="5" t="s">
        <v>54</v>
      </c>
      <c r="C27" s="4" t="s">
        <v>22</v>
      </c>
      <c r="D27" s="24"/>
      <c r="E27" s="24"/>
      <c r="F27" s="24"/>
    </row>
    <row r="28" spans="1:6" ht="14.25">
      <c r="A28" s="7"/>
      <c r="B28" s="17"/>
      <c r="C28" s="7"/>
      <c r="D28" s="7"/>
      <c r="E28" s="7"/>
      <c r="F28" s="7"/>
    </row>
    <row r="29" spans="1:6" ht="51" customHeight="1">
      <c r="A29" s="15"/>
      <c r="B29" s="34"/>
      <c r="C29" s="34"/>
      <c r="D29" s="34"/>
      <c r="E29" s="34"/>
      <c r="F29" s="34"/>
    </row>
    <row r="30" spans="1:9" s="11" customFormat="1" ht="51.75" customHeight="1">
      <c r="A30" s="12"/>
      <c r="B30" s="34"/>
      <c r="C30" s="34"/>
      <c r="D30" s="34"/>
      <c r="E30" s="34"/>
      <c r="F30" s="34"/>
      <c r="G30" s="10"/>
      <c r="H30" s="10"/>
      <c r="I30" s="10"/>
    </row>
    <row r="31" spans="1:9" s="11" customFormat="1" ht="29.25" customHeight="1">
      <c r="A31" s="32"/>
      <c r="B31" s="32"/>
      <c r="C31" s="32"/>
      <c r="D31" s="32"/>
      <c r="E31" s="32"/>
      <c r="F31" s="32"/>
      <c r="G31" s="10"/>
      <c r="H31" s="10"/>
      <c r="I31" s="10"/>
    </row>
    <row r="32" spans="1:9" s="11" customFormat="1" ht="11.25">
      <c r="A32" s="12"/>
      <c r="B32" s="12"/>
      <c r="C32" s="10"/>
      <c r="D32" s="10"/>
      <c r="E32" s="10"/>
      <c r="F32" s="10"/>
      <c r="G32" s="10"/>
      <c r="H32" s="10"/>
      <c r="I32" s="10"/>
    </row>
    <row r="33" spans="1:9" s="11" customFormat="1" ht="11.25">
      <c r="A33" s="12"/>
      <c r="B33" s="12"/>
      <c r="C33" s="10"/>
      <c r="D33" s="10"/>
      <c r="E33" s="10"/>
      <c r="F33" s="10"/>
      <c r="G33" s="10"/>
      <c r="H33" s="10"/>
      <c r="I33" s="10"/>
    </row>
    <row r="34" spans="1:6" ht="14.25">
      <c r="A34" s="7"/>
      <c r="B34" s="17"/>
      <c r="C34" s="7"/>
      <c r="D34" s="7"/>
      <c r="E34" s="7"/>
      <c r="F34" s="7"/>
    </row>
    <row r="35" spans="1:6" ht="14.25">
      <c r="A35" s="7"/>
      <c r="B35" s="17"/>
      <c r="C35" s="7"/>
      <c r="D35" s="7"/>
      <c r="E35" s="7"/>
      <c r="F35" s="7"/>
    </row>
    <row r="36" spans="1:6" ht="14.25">
      <c r="A36" s="7"/>
      <c r="B36" s="17"/>
      <c r="C36" s="7"/>
      <c r="D36" s="7"/>
      <c r="E36" s="7"/>
      <c r="F36" s="7"/>
    </row>
    <row r="37" spans="1:6" ht="14.25">
      <c r="A37" s="7"/>
      <c r="B37" s="17"/>
      <c r="C37" s="7"/>
      <c r="D37" s="7"/>
      <c r="E37" s="7"/>
      <c r="F37" s="7"/>
    </row>
    <row r="38" spans="1:6" ht="14.25">
      <c r="A38" s="7"/>
      <c r="B38" s="17"/>
      <c r="C38" s="7"/>
      <c r="D38" s="7"/>
      <c r="E38" s="7"/>
      <c r="F38" s="7"/>
    </row>
    <row r="39" spans="1:6" ht="14.25">
      <c r="A39" s="7"/>
      <c r="B39" s="17"/>
      <c r="C39" s="7"/>
      <c r="D39" s="7"/>
      <c r="E39" s="7"/>
      <c r="F39" s="7"/>
    </row>
    <row r="40" spans="1:6" ht="14.25">
      <c r="A40" s="7"/>
      <c r="B40" s="17"/>
      <c r="C40" s="7"/>
      <c r="D40" s="7"/>
      <c r="E40" s="7"/>
      <c r="F40" s="7"/>
    </row>
    <row r="41" spans="1:6" ht="14.25">
      <c r="A41" s="7"/>
      <c r="B41" s="17"/>
      <c r="C41" s="7"/>
      <c r="D41" s="7"/>
      <c r="E41" s="7"/>
      <c r="F41" s="7"/>
    </row>
    <row r="42" spans="1:6" ht="14.25">
      <c r="A42" s="7"/>
      <c r="B42" s="17"/>
      <c r="C42" s="7"/>
      <c r="D42" s="7"/>
      <c r="E42" s="7"/>
      <c r="F42" s="7"/>
    </row>
    <row r="43" spans="1:6" ht="14.25">
      <c r="A43" s="7"/>
      <c r="B43" s="17"/>
      <c r="C43" s="7"/>
      <c r="D43" s="7"/>
      <c r="E43" s="7"/>
      <c r="F43" s="7"/>
    </row>
    <row r="44" spans="1:6" ht="14.25">
      <c r="A44" s="7"/>
      <c r="B44" s="17"/>
      <c r="C44" s="7"/>
      <c r="D44" s="7"/>
      <c r="E44" s="7"/>
      <c r="F44" s="7"/>
    </row>
    <row r="45" spans="1:6" ht="14.25">
      <c r="A45" s="7"/>
      <c r="B45" s="17"/>
      <c r="C45" s="7"/>
      <c r="D45" s="7"/>
      <c r="E45" s="7"/>
      <c r="F45" s="7"/>
    </row>
    <row r="46" spans="1:6" ht="14.25">
      <c r="A46" s="7"/>
      <c r="B46" s="17"/>
      <c r="C46" s="7"/>
      <c r="D46" s="7"/>
      <c r="E46" s="7"/>
      <c r="F46" s="7"/>
    </row>
    <row r="47" spans="1:6" ht="14.25">
      <c r="A47" s="7"/>
      <c r="B47" s="17"/>
      <c r="C47" s="7"/>
      <c r="D47" s="7"/>
      <c r="E47" s="7"/>
      <c r="F47" s="7"/>
    </row>
    <row r="48" spans="1:6" ht="14.25">
      <c r="A48" s="7"/>
      <c r="B48" s="17"/>
      <c r="C48" s="7"/>
      <c r="D48" s="7"/>
      <c r="E48" s="7"/>
      <c r="F48" s="7"/>
    </row>
    <row r="49" spans="1:6" ht="14.25">
      <c r="A49" s="7"/>
      <c r="B49" s="17"/>
      <c r="C49" s="7"/>
      <c r="D49" s="7"/>
      <c r="E49" s="7"/>
      <c r="F49" s="7"/>
    </row>
    <row r="50" spans="1:6" ht="14.25">
      <c r="A50" s="7"/>
      <c r="B50" s="7"/>
      <c r="C50" s="7"/>
      <c r="D50" s="7"/>
      <c r="E50" s="7"/>
      <c r="F50" s="7"/>
    </row>
    <row r="51" spans="1:6" ht="14.25">
      <c r="A51" s="7"/>
      <c r="B51" s="7"/>
      <c r="C51" s="7"/>
      <c r="D51" s="7"/>
      <c r="E51" s="7"/>
      <c r="F51" s="7"/>
    </row>
    <row r="52" spans="1:6" ht="14.25">
      <c r="A52" s="7"/>
      <c r="B52" s="7"/>
      <c r="C52" s="7"/>
      <c r="D52" s="7"/>
      <c r="E52" s="7"/>
      <c r="F52" s="7"/>
    </row>
    <row r="53" spans="1:6" ht="14.25">
      <c r="A53" s="7"/>
      <c r="B53" s="7"/>
      <c r="C53" s="7"/>
      <c r="D53" s="7"/>
      <c r="E53" s="7"/>
      <c r="F53" s="7"/>
    </row>
    <row r="54" spans="1:6" ht="14.25">
      <c r="A54" s="7"/>
      <c r="B54" s="7"/>
      <c r="C54" s="7"/>
      <c r="D54" s="7"/>
      <c r="E54" s="7"/>
      <c r="F54" s="7"/>
    </row>
    <row r="55" spans="1:6" ht="14.25">
      <c r="A55" s="7"/>
      <c r="B55" s="7"/>
      <c r="C55" s="7"/>
      <c r="D55" s="7"/>
      <c r="E55" s="7"/>
      <c r="F55" s="7"/>
    </row>
    <row r="56" spans="1:6" ht="14.25">
      <c r="A56" s="7"/>
      <c r="B56" s="7"/>
      <c r="C56" s="7"/>
      <c r="D56" s="7"/>
      <c r="E56" s="7"/>
      <c r="F56" s="7"/>
    </row>
    <row r="57" spans="1:6" ht="14.25">
      <c r="A57" s="7"/>
      <c r="B57" s="7"/>
      <c r="C57" s="7"/>
      <c r="D57" s="7"/>
      <c r="E57" s="7"/>
      <c r="F57" s="7"/>
    </row>
    <row r="58" spans="1:6" ht="14.25">
      <c r="A58" s="7"/>
      <c r="B58" s="7"/>
      <c r="C58" s="7"/>
      <c r="D58" s="7"/>
      <c r="E58" s="7"/>
      <c r="F58" s="7"/>
    </row>
    <row r="59" spans="1:6" ht="14.25">
      <c r="A59" s="7"/>
      <c r="B59" s="7"/>
      <c r="C59" s="7"/>
      <c r="D59" s="7"/>
      <c r="E59" s="7"/>
      <c r="F59" s="7"/>
    </row>
    <row r="60" spans="1:6" ht="14.25">
      <c r="A60" s="7"/>
      <c r="B60" s="7"/>
      <c r="C60" s="7"/>
      <c r="D60" s="7"/>
      <c r="E60" s="7"/>
      <c r="F60" s="7"/>
    </row>
    <row r="61" spans="1:6" ht="14.25">
      <c r="A61" s="7"/>
      <c r="B61" s="7"/>
      <c r="C61" s="7"/>
      <c r="D61" s="7"/>
      <c r="E61" s="7"/>
      <c r="F61" s="7"/>
    </row>
    <row r="62" spans="1:6" ht="14.25">
      <c r="A62" s="7"/>
      <c r="B62" s="7"/>
      <c r="C62" s="7"/>
      <c r="D62" s="7"/>
      <c r="E62" s="7"/>
      <c r="F62" s="7"/>
    </row>
    <row r="63" spans="1:6" ht="14.25">
      <c r="A63" s="7"/>
      <c r="B63" s="7"/>
      <c r="C63" s="7"/>
      <c r="D63" s="7"/>
      <c r="E63" s="7"/>
      <c r="F63" s="7"/>
    </row>
    <row r="64" spans="1:6" ht="14.25">
      <c r="A64" s="7"/>
      <c r="B64" s="7"/>
      <c r="C64" s="7"/>
      <c r="D64" s="7"/>
      <c r="E64" s="7"/>
      <c r="F64" s="7"/>
    </row>
    <row r="65" spans="1:6" ht="14.25">
      <c r="A65" s="7"/>
      <c r="B65" s="7"/>
      <c r="C65" s="7"/>
      <c r="D65" s="7"/>
      <c r="E65" s="7"/>
      <c r="F65" s="7"/>
    </row>
    <row r="66" spans="1:6" ht="14.25">
      <c r="A66" s="7"/>
      <c r="B66" s="7"/>
      <c r="C66" s="7"/>
      <c r="D66" s="7"/>
      <c r="E66" s="7"/>
      <c r="F66" s="7"/>
    </row>
    <row r="67" spans="1:6" ht="14.25">
      <c r="A67" s="7"/>
      <c r="B67" s="7"/>
      <c r="C67" s="7"/>
      <c r="D67" s="7"/>
      <c r="E67" s="7"/>
      <c r="F67" s="7"/>
    </row>
    <row r="68" spans="1:6" ht="14.25">
      <c r="A68" s="7"/>
      <c r="B68" s="7"/>
      <c r="C68" s="7"/>
      <c r="D68" s="7"/>
      <c r="E68" s="7"/>
      <c r="F68" s="7"/>
    </row>
    <row r="69" spans="1:6" ht="14.25">
      <c r="A69" s="7"/>
      <c r="B69" s="7"/>
      <c r="C69" s="7"/>
      <c r="D69" s="7"/>
      <c r="E69" s="7"/>
      <c r="F69" s="7"/>
    </row>
    <row r="70" spans="1:6" ht="14.25">
      <c r="A70" s="7"/>
      <c r="B70" s="7"/>
      <c r="C70" s="7"/>
      <c r="D70" s="7"/>
      <c r="E70" s="7"/>
      <c r="F70" s="7"/>
    </row>
    <row r="71" spans="1:6" ht="14.25">
      <c r="A71" s="7"/>
      <c r="B71" s="7"/>
      <c r="C71" s="7"/>
      <c r="D71" s="7"/>
      <c r="E71" s="7"/>
      <c r="F71" s="7"/>
    </row>
    <row r="72" spans="1:6" ht="14.25">
      <c r="A72" s="7"/>
      <c r="B72" s="7"/>
      <c r="C72" s="7"/>
      <c r="D72" s="7"/>
      <c r="E72" s="7"/>
      <c r="F72" s="7"/>
    </row>
    <row r="73" spans="1:6" ht="14.25">
      <c r="A73" s="7"/>
      <c r="B73" s="7"/>
      <c r="C73" s="7"/>
      <c r="D73" s="7"/>
      <c r="E73" s="7"/>
      <c r="F73" s="7"/>
    </row>
    <row r="74" spans="1:6" ht="14.25">
      <c r="A74" s="7"/>
      <c r="B74" s="7"/>
      <c r="C74" s="7"/>
      <c r="D74" s="7"/>
      <c r="E74" s="7"/>
      <c r="F74" s="7"/>
    </row>
    <row r="75" spans="1:6" ht="14.25">
      <c r="A75" s="7"/>
      <c r="B75" s="7"/>
      <c r="C75" s="7"/>
      <c r="D75" s="7"/>
      <c r="E75" s="7"/>
      <c r="F75" s="7"/>
    </row>
    <row r="76" spans="1:6" ht="14.25">
      <c r="A76" s="7"/>
      <c r="B76" s="7"/>
      <c r="C76" s="7"/>
      <c r="D76" s="7"/>
      <c r="E76" s="7"/>
      <c r="F76" s="7"/>
    </row>
    <row r="77" spans="1:6" ht="14.25">
      <c r="A77" s="7"/>
      <c r="B77" s="7"/>
      <c r="C77" s="7"/>
      <c r="D77" s="7"/>
      <c r="E77" s="7"/>
      <c r="F77" s="7"/>
    </row>
    <row r="78" spans="1:6" ht="14.25">
      <c r="A78" s="7"/>
      <c r="B78" s="7"/>
      <c r="C78" s="7"/>
      <c r="D78" s="7"/>
      <c r="E78" s="7"/>
      <c r="F78" s="7"/>
    </row>
    <row r="79" spans="1:6" ht="14.25">
      <c r="A79" s="7"/>
      <c r="B79" s="7"/>
      <c r="C79" s="7"/>
      <c r="D79" s="7"/>
      <c r="E79" s="7"/>
      <c r="F79" s="7"/>
    </row>
    <row r="80" spans="1:6" ht="14.25">
      <c r="A80" s="7"/>
      <c r="B80" s="7"/>
      <c r="C80" s="7"/>
      <c r="D80" s="7"/>
      <c r="E80" s="7"/>
      <c r="F80" s="7"/>
    </row>
    <row r="81" spans="1:6" ht="14.25">
      <c r="A81" s="7"/>
      <c r="B81" s="7"/>
      <c r="C81" s="7"/>
      <c r="D81" s="7"/>
      <c r="E81" s="7"/>
      <c r="F81" s="7"/>
    </row>
    <row r="82" spans="1:6" ht="14.25">
      <c r="A82" s="7"/>
      <c r="B82" s="7"/>
      <c r="C82" s="7"/>
      <c r="D82" s="7"/>
      <c r="E82" s="7"/>
      <c r="F82" s="7"/>
    </row>
    <row r="83" spans="1:6" ht="14.25">
      <c r="A83" s="7"/>
      <c r="B83" s="7"/>
      <c r="C83" s="7"/>
      <c r="D83" s="7"/>
      <c r="E83" s="7"/>
      <c r="F83" s="7"/>
    </row>
    <row r="84" spans="1:6" ht="14.25">
      <c r="A84" s="7"/>
      <c r="B84" s="7"/>
      <c r="C84" s="7"/>
      <c r="D84" s="7"/>
      <c r="E84" s="7"/>
      <c r="F84" s="7"/>
    </row>
    <row r="85" spans="1:6" ht="14.25">
      <c r="A85" s="7"/>
      <c r="B85" s="7"/>
      <c r="C85" s="7"/>
      <c r="D85" s="7"/>
      <c r="E85" s="7"/>
      <c r="F85" s="7"/>
    </row>
    <row r="86" spans="1:6" ht="14.25">
      <c r="A86" s="7"/>
      <c r="B86" s="7"/>
      <c r="C86" s="7"/>
      <c r="D86" s="7"/>
      <c r="E86" s="7"/>
      <c r="F86" s="7"/>
    </row>
    <row r="87" spans="1:6" ht="14.25">
      <c r="A87" s="7"/>
      <c r="B87" s="7"/>
      <c r="C87" s="7"/>
      <c r="D87" s="7"/>
      <c r="E87" s="7"/>
      <c r="F87" s="7"/>
    </row>
    <row r="88" spans="1:6" ht="14.25">
      <c r="A88" s="7"/>
      <c r="B88" s="7"/>
      <c r="C88" s="7"/>
      <c r="D88" s="7"/>
      <c r="E88" s="7"/>
      <c r="F88" s="7"/>
    </row>
    <row r="89" spans="1:6" ht="14.25">
      <c r="A89" s="7"/>
      <c r="B89" s="7"/>
      <c r="C89" s="7"/>
      <c r="D89" s="7"/>
      <c r="E89" s="7"/>
      <c r="F89" s="7"/>
    </row>
    <row r="90" spans="1:6" ht="14.25">
      <c r="A90" s="7"/>
      <c r="B90" s="7"/>
      <c r="C90" s="7"/>
      <c r="D90" s="7"/>
      <c r="E90" s="7"/>
      <c r="F90" s="7"/>
    </row>
    <row r="91" spans="1:6" ht="14.25">
      <c r="A91" s="7"/>
      <c r="B91" s="7"/>
      <c r="C91" s="7"/>
      <c r="D91" s="7"/>
      <c r="E91" s="7"/>
      <c r="F91" s="7"/>
    </row>
    <row r="92" spans="1:6" ht="14.25">
      <c r="A92" s="7"/>
      <c r="B92" s="7"/>
      <c r="C92" s="7"/>
      <c r="D92" s="7"/>
      <c r="E92" s="7"/>
      <c r="F92" s="7"/>
    </row>
    <row r="93" spans="1:6" ht="14.25">
      <c r="A93" s="7"/>
      <c r="B93" s="7"/>
      <c r="C93" s="7"/>
      <c r="D93" s="7"/>
      <c r="E93" s="7"/>
      <c r="F93" s="7"/>
    </row>
    <row r="94" spans="1:6" ht="14.25">
      <c r="A94" s="7"/>
      <c r="B94" s="7"/>
      <c r="C94" s="7"/>
      <c r="D94" s="7"/>
      <c r="E94" s="7"/>
      <c r="F94" s="7"/>
    </row>
    <row r="95" spans="1:6" ht="14.25">
      <c r="A95" s="7"/>
      <c r="B95" s="7"/>
      <c r="C95" s="7"/>
      <c r="D95" s="7"/>
      <c r="E95" s="7"/>
      <c r="F95" s="7"/>
    </row>
    <row r="96" spans="1:6" ht="14.25">
      <c r="A96" s="7"/>
      <c r="B96" s="7"/>
      <c r="C96" s="7"/>
      <c r="D96" s="7"/>
      <c r="E96" s="7"/>
      <c r="F96" s="7"/>
    </row>
    <row r="97" spans="1:6" ht="14.25">
      <c r="A97" s="7"/>
      <c r="B97" s="7"/>
      <c r="C97" s="7"/>
      <c r="D97" s="7"/>
      <c r="E97" s="7"/>
      <c r="F97" s="7"/>
    </row>
    <row r="98" spans="1:6" ht="14.25">
      <c r="A98" s="7"/>
      <c r="B98" s="7"/>
      <c r="C98" s="7"/>
      <c r="D98" s="7"/>
      <c r="E98" s="7"/>
      <c r="F98" s="7"/>
    </row>
    <row r="99" spans="1:6" ht="14.25">
      <c r="A99" s="7"/>
      <c r="B99" s="7"/>
      <c r="C99" s="7"/>
      <c r="D99" s="7"/>
      <c r="E99" s="7"/>
      <c r="F99" s="7"/>
    </row>
    <row r="100" spans="1:6" ht="14.25">
      <c r="A100" s="7"/>
      <c r="B100" s="7"/>
      <c r="C100" s="7"/>
      <c r="D100" s="7"/>
      <c r="E100" s="7"/>
      <c r="F100" s="7"/>
    </row>
    <row r="101" spans="1:6" ht="14.25">
      <c r="A101" s="7"/>
      <c r="B101" s="7"/>
      <c r="C101" s="7"/>
      <c r="D101" s="7"/>
      <c r="E101" s="7"/>
      <c r="F101" s="7"/>
    </row>
    <row r="102" spans="1:6" ht="14.25">
      <c r="A102" s="7"/>
      <c r="B102" s="7"/>
      <c r="C102" s="7"/>
      <c r="D102" s="7"/>
      <c r="E102" s="7"/>
      <c r="F102" s="7"/>
    </row>
    <row r="103" spans="1:6" ht="14.25">
      <c r="A103" s="7"/>
      <c r="B103" s="7"/>
      <c r="C103" s="7"/>
      <c r="D103" s="7"/>
      <c r="E103" s="7"/>
      <c r="F103" s="7"/>
    </row>
    <row r="104" spans="1:6" ht="14.25">
      <c r="A104" s="7"/>
      <c r="B104" s="7"/>
      <c r="C104" s="7"/>
      <c r="D104" s="7"/>
      <c r="E104" s="7"/>
      <c r="F104" s="7"/>
    </row>
    <row r="105" spans="1:6" ht="14.25">
      <c r="A105" s="7"/>
      <c r="B105" s="7"/>
      <c r="C105" s="7"/>
      <c r="D105" s="7"/>
      <c r="E105" s="7"/>
      <c r="F105" s="7"/>
    </row>
    <row r="106" spans="1:6" ht="14.25">
      <c r="A106" s="7"/>
      <c r="B106" s="7"/>
      <c r="C106" s="7"/>
      <c r="D106" s="7"/>
      <c r="E106" s="7"/>
      <c r="F106" s="7"/>
    </row>
    <row r="107" spans="1:6" ht="14.25">
      <c r="A107" s="7"/>
      <c r="B107" s="7"/>
      <c r="C107" s="7"/>
      <c r="D107" s="7"/>
      <c r="E107" s="7"/>
      <c r="F107" s="7"/>
    </row>
    <row r="108" spans="1:6" ht="14.25">
      <c r="A108" s="7"/>
      <c r="B108" s="7"/>
      <c r="C108" s="7"/>
      <c r="D108" s="7"/>
      <c r="E108" s="7"/>
      <c r="F108" s="7"/>
    </row>
    <row r="109" spans="1:6" ht="14.25">
      <c r="A109" s="7"/>
      <c r="B109" s="7"/>
      <c r="C109" s="7"/>
      <c r="D109" s="7"/>
      <c r="E109" s="7"/>
      <c r="F109" s="7"/>
    </row>
    <row r="110" spans="1:6" ht="14.25">
      <c r="A110" s="7"/>
      <c r="B110" s="7"/>
      <c r="C110" s="7"/>
      <c r="D110" s="7"/>
      <c r="E110" s="7"/>
      <c r="F110" s="7"/>
    </row>
    <row r="111" spans="1:6" ht="14.25">
      <c r="A111" s="7"/>
      <c r="B111" s="7"/>
      <c r="C111" s="7"/>
      <c r="D111" s="7"/>
      <c r="E111" s="7"/>
      <c r="F111" s="7"/>
    </row>
    <row r="112" spans="1:6" ht="14.25">
      <c r="A112" s="7"/>
      <c r="B112" s="7"/>
      <c r="C112" s="7"/>
      <c r="D112" s="7"/>
      <c r="E112" s="7"/>
      <c r="F112" s="7"/>
    </row>
    <row r="113" spans="1:6" ht="14.25">
      <c r="A113" s="7"/>
      <c r="B113" s="7"/>
      <c r="C113" s="7"/>
      <c r="D113" s="7"/>
      <c r="E113" s="7"/>
      <c r="F113" s="7"/>
    </row>
    <row r="114" spans="1:6" ht="14.25">
      <c r="A114" s="7"/>
      <c r="B114" s="7"/>
      <c r="C114" s="7"/>
      <c r="D114" s="7"/>
      <c r="E114" s="7"/>
      <c r="F114" s="7"/>
    </row>
    <row r="115" spans="1:6" ht="14.25">
      <c r="A115" s="7"/>
      <c r="B115" s="7"/>
      <c r="C115" s="7"/>
      <c r="D115" s="7"/>
      <c r="E115" s="7"/>
      <c r="F115" s="7"/>
    </row>
    <row r="116" spans="1:6" ht="14.25">
      <c r="A116" s="7"/>
      <c r="B116" s="7"/>
      <c r="C116" s="7"/>
      <c r="D116" s="7"/>
      <c r="E116" s="7"/>
      <c r="F116" s="7"/>
    </row>
    <row r="117" spans="1:6" ht="14.25">
      <c r="A117" s="7"/>
      <c r="B117" s="7"/>
      <c r="C117" s="7"/>
      <c r="D117" s="7"/>
      <c r="E117" s="7"/>
      <c r="F117" s="7"/>
    </row>
    <row r="118" spans="1:6" ht="14.25">
      <c r="A118" s="7"/>
      <c r="B118" s="7"/>
      <c r="C118" s="7"/>
      <c r="D118" s="7"/>
      <c r="E118" s="7"/>
      <c r="F118" s="7"/>
    </row>
  </sheetData>
  <sheetProtection/>
  <mergeCells count="4">
    <mergeCell ref="A1:F1"/>
    <mergeCell ref="A31:F31"/>
    <mergeCell ref="B29:F29"/>
    <mergeCell ref="B30:F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zoomScale="75" zoomScaleNormal="7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27" sqref="E27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0.7109375" style="1" customWidth="1"/>
    <col min="5" max="5" width="27.421875" style="1" customWidth="1"/>
    <col min="6" max="6" width="30.8515625" style="1" customWidth="1"/>
    <col min="7" max="16384" width="9.140625" style="1" customWidth="1"/>
  </cols>
  <sheetData>
    <row r="1" spans="1:6" ht="85.5" customHeight="1">
      <c r="A1" s="33" t="s">
        <v>74</v>
      </c>
      <c r="B1" s="33"/>
      <c r="C1" s="33"/>
      <c r="D1" s="33"/>
      <c r="E1" s="33"/>
      <c r="F1" s="33"/>
    </row>
    <row r="2" spans="1:6" ht="92.25" customHeight="1">
      <c r="A2" s="4" t="s">
        <v>10</v>
      </c>
      <c r="B2" s="4" t="s">
        <v>11</v>
      </c>
      <c r="C2" s="4" t="s">
        <v>12</v>
      </c>
      <c r="D2" s="22" t="s">
        <v>62</v>
      </c>
      <c r="E2" s="22" t="s">
        <v>75</v>
      </c>
      <c r="F2" s="22" t="s">
        <v>65</v>
      </c>
    </row>
    <row r="3" spans="1:6" ht="25.5" customHeight="1">
      <c r="A3" s="4">
        <v>1</v>
      </c>
      <c r="B3" s="5" t="s">
        <v>13</v>
      </c>
      <c r="C3" s="4" t="s">
        <v>14</v>
      </c>
      <c r="D3" s="24">
        <v>140</v>
      </c>
      <c r="E3" s="24">
        <v>140</v>
      </c>
      <c r="F3" s="24">
        <v>140</v>
      </c>
    </row>
    <row r="4" spans="1:6" ht="57.75" customHeight="1">
      <c r="A4" s="4">
        <v>2</v>
      </c>
      <c r="B4" s="5" t="s">
        <v>15</v>
      </c>
      <c r="C4" s="4" t="s">
        <v>14</v>
      </c>
      <c r="D4" s="24">
        <v>127.78225</v>
      </c>
      <c r="E4" s="24">
        <v>131.9135</v>
      </c>
      <c r="F4" s="24">
        <v>127.78225</v>
      </c>
    </row>
    <row r="5" spans="1:6" ht="21.75" customHeight="1">
      <c r="A5" s="4">
        <v>3</v>
      </c>
      <c r="B5" s="5" t="s">
        <v>16</v>
      </c>
      <c r="C5" s="4" t="s">
        <v>17</v>
      </c>
      <c r="D5" s="24">
        <v>25.589423999999994</v>
      </c>
      <c r="E5" s="24">
        <v>47.211000000000006</v>
      </c>
      <c r="F5" s="24">
        <v>58.32</v>
      </c>
    </row>
    <row r="6" spans="1:6" ht="29.25" customHeight="1">
      <c r="A6" s="4">
        <v>4</v>
      </c>
      <c r="B6" s="5" t="s">
        <v>49</v>
      </c>
      <c r="C6" s="4" t="s">
        <v>17</v>
      </c>
      <c r="D6" s="24">
        <v>-22.188225000000003</v>
      </c>
      <c r="E6" s="24">
        <v>34.73529234614927</v>
      </c>
      <c r="F6" s="24">
        <v>6.343133999999999</v>
      </c>
    </row>
    <row r="7" spans="1:6" ht="24.75" customHeight="1">
      <c r="A7" s="4">
        <v>5</v>
      </c>
      <c r="B7" s="5" t="s">
        <v>18</v>
      </c>
      <c r="C7" s="4" t="s">
        <v>19</v>
      </c>
      <c r="D7" s="24">
        <v>1138.7169999999999</v>
      </c>
      <c r="E7" s="24">
        <v>992.129</v>
      </c>
      <c r="F7" s="24">
        <v>1082.9056500000002</v>
      </c>
    </row>
    <row r="8" spans="1:6" ht="24" customHeight="1">
      <c r="A8" s="4">
        <v>6</v>
      </c>
      <c r="B8" s="5" t="s">
        <v>20</v>
      </c>
      <c r="C8" s="4" t="s">
        <v>19</v>
      </c>
      <c r="D8" s="24">
        <v>1137.62</v>
      </c>
      <c r="E8" s="24">
        <v>989.932</v>
      </c>
      <c r="F8" s="24">
        <v>1078.4436500000002</v>
      </c>
    </row>
    <row r="9" spans="1:6" ht="21.75" customHeight="1">
      <c r="A9" s="4">
        <v>7</v>
      </c>
      <c r="B9" s="6" t="s">
        <v>21</v>
      </c>
      <c r="C9" s="4" t="s">
        <v>22</v>
      </c>
      <c r="D9" s="25"/>
      <c r="E9" s="25">
        <v>857.5279789694403</v>
      </c>
      <c r="F9" s="25">
        <v>1125.9407537939715</v>
      </c>
    </row>
    <row r="10" spans="1:6" ht="24.75" customHeight="1">
      <c r="A10" s="4" t="s">
        <v>23</v>
      </c>
      <c r="B10" s="6" t="s">
        <v>24</v>
      </c>
      <c r="C10" s="4" t="s">
        <v>22</v>
      </c>
      <c r="D10" s="25"/>
      <c r="E10" s="25">
        <v>55.4836060409623</v>
      </c>
      <c r="F10" s="25">
        <v>88.79012524592743</v>
      </c>
    </row>
    <row r="11" spans="1:6" ht="20.25" customHeight="1">
      <c r="A11" s="4" t="s">
        <v>25</v>
      </c>
      <c r="B11" s="6" t="s">
        <v>26</v>
      </c>
      <c r="C11" s="4" t="s">
        <v>22</v>
      </c>
      <c r="D11" s="25"/>
      <c r="E11" s="25">
        <v>203.915312224651</v>
      </c>
      <c r="F11" s="25">
        <v>205.89935270562285</v>
      </c>
    </row>
    <row r="12" spans="1:6" ht="30">
      <c r="A12" s="4" t="s">
        <v>27</v>
      </c>
      <c r="B12" s="6" t="s">
        <v>50</v>
      </c>
      <c r="C12" s="4" t="s">
        <v>22</v>
      </c>
      <c r="D12" s="25"/>
      <c r="E12" s="25">
        <v>598.129060703827</v>
      </c>
      <c r="F12" s="25">
        <v>831.2512758424211</v>
      </c>
    </row>
    <row r="13" spans="1:7" ht="14.25">
      <c r="A13" s="4"/>
      <c r="B13" s="5"/>
      <c r="C13" s="4"/>
      <c r="D13" s="24"/>
      <c r="E13" s="24"/>
      <c r="F13" s="24"/>
      <c r="G13" s="9"/>
    </row>
    <row r="14" spans="1:6" ht="14.25">
      <c r="A14" s="4" t="s">
        <v>28</v>
      </c>
      <c r="B14" s="5" t="s">
        <v>29</v>
      </c>
      <c r="C14" s="4" t="s">
        <v>22</v>
      </c>
      <c r="D14" s="25"/>
      <c r="E14" s="25">
        <v>55.2906773295223</v>
      </c>
      <c r="F14" s="24">
        <f>'[2]0.1'!$J$32/1000</f>
        <v>88.75340093578272</v>
      </c>
    </row>
    <row r="15" spans="1:6" ht="14.25">
      <c r="A15" s="4"/>
      <c r="B15" s="5" t="s">
        <v>30</v>
      </c>
      <c r="C15" s="4" t="s">
        <v>31</v>
      </c>
      <c r="D15" s="24">
        <v>472.42348605376696</v>
      </c>
      <c r="E15" s="24">
        <v>455</v>
      </c>
      <c r="F15" s="24">
        <f>E15</f>
        <v>455</v>
      </c>
    </row>
    <row r="16" spans="1:6" ht="14.25">
      <c r="A16" s="4" t="s">
        <v>32</v>
      </c>
      <c r="B16" s="5" t="s">
        <v>46</v>
      </c>
      <c r="C16" s="4" t="s">
        <v>22</v>
      </c>
      <c r="D16" s="25"/>
      <c r="E16" s="25">
        <v>598.129060703827</v>
      </c>
      <c r="F16" s="25">
        <f>F12</f>
        <v>831.2512758424211</v>
      </c>
    </row>
    <row r="17" spans="1:6" ht="14.25">
      <c r="A17" s="4"/>
      <c r="B17" s="5" t="s">
        <v>36</v>
      </c>
      <c r="C17" s="4" t="s">
        <v>33</v>
      </c>
      <c r="D17" s="24">
        <v>165.8905285509921</v>
      </c>
      <c r="E17" s="24">
        <v>172.7</v>
      </c>
      <c r="F17" s="24">
        <f>E17</f>
        <v>172.7</v>
      </c>
    </row>
    <row r="18" spans="1:6" ht="42.75" customHeight="1">
      <c r="A18" s="4"/>
      <c r="B18" s="5" t="s">
        <v>34</v>
      </c>
      <c r="C18" s="4"/>
      <c r="D18" s="24"/>
      <c r="E18" s="24" t="s">
        <v>64</v>
      </c>
      <c r="F18" s="24" t="str">
        <f>E18</f>
        <v>Приказ Минэнерго России от 20.06.2018г. №474 </v>
      </c>
    </row>
    <row r="19" spans="1:6" ht="15">
      <c r="A19" s="4">
        <v>11</v>
      </c>
      <c r="B19" s="6" t="s">
        <v>37</v>
      </c>
      <c r="C19" s="8" t="s">
        <v>22</v>
      </c>
      <c r="D19" s="24"/>
      <c r="E19" s="29">
        <f>E20+E21+E22</f>
        <v>854.7391095699181</v>
      </c>
      <c r="F19" s="29">
        <f>F20+F21+F22</f>
        <v>1123.1635121531322</v>
      </c>
    </row>
    <row r="20" spans="1:6" ht="14.25">
      <c r="A20" s="4" t="s">
        <v>38</v>
      </c>
      <c r="B20" s="5" t="s">
        <v>41</v>
      </c>
      <c r="C20" s="4" t="s">
        <v>22</v>
      </c>
      <c r="D20" s="25"/>
      <c r="E20" s="24">
        <v>55.331256606942205</v>
      </c>
      <c r="F20" s="25">
        <v>88.7611252706331</v>
      </c>
    </row>
    <row r="21" spans="1:6" ht="14.25">
      <c r="A21" s="4" t="s">
        <v>39</v>
      </c>
      <c r="B21" s="5" t="s">
        <v>42</v>
      </c>
      <c r="C21" s="4" t="s">
        <v>22</v>
      </c>
      <c r="D21" s="25"/>
      <c r="E21" s="25">
        <v>201.278792259149</v>
      </c>
      <c r="F21" s="25">
        <v>203.15111104007798</v>
      </c>
    </row>
    <row r="22" spans="1:6" ht="28.5">
      <c r="A22" s="4" t="s">
        <v>40</v>
      </c>
      <c r="B22" s="5" t="s">
        <v>52</v>
      </c>
      <c r="C22" s="4" t="s">
        <v>22</v>
      </c>
      <c r="D22" s="25"/>
      <c r="E22" s="29">
        <f>E12</f>
        <v>598.129060703827</v>
      </c>
      <c r="F22" s="29">
        <f>F12</f>
        <v>831.2512758424211</v>
      </c>
    </row>
    <row r="23" spans="1:6" ht="14.25">
      <c r="A23" s="4" t="s">
        <v>43</v>
      </c>
      <c r="B23" s="5" t="s">
        <v>51</v>
      </c>
      <c r="C23" s="4" t="s">
        <v>22</v>
      </c>
      <c r="D23" s="26"/>
      <c r="E23" s="26"/>
      <c r="F23" s="26"/>
    </row>
    <row r="24" spans="1:6" ht="14.25">
      <c r="A24" s="4"/>
      <c r="B24" s="5"/>
      <c r="C24" s="4"/>
      <c r="D24" s="26"/>
      <c r="E24" s="26"/>
      <c r="F24" s="26"/>
    </row>
    <row r="25" spans="1:6" ht="28.5">
      <c r="A25" s="4" t="s">
        <v>44</v>
      </c>
      <c r="B25" s="5" t="s">
        <v>53</v>
      </c>
      <c r="C25" s="4" t="s">
        <v>47</v>
      </c>
      <c r="D25" s="27"/>
      <c r="E25" s="27"/>
      <c r="F25" s="27"/>
    </row>
    <row r="26" spans="1:6" ht="14.25">
      <c r="A26" s="4"/>
      <c r="B26" s="5"/>
      <c r="C26" s="4"/>
      <c r="D26" s="26"/>
      <c r="E26" s="26"/>
      <c r="F26" s="26"/>
    </row>
    <row r="27" spans="1:6" ht="65.25" customHeight="1">
      <c r="A27" s="4" t="s">
        <v>45</v>
      </c>
      <c r="B27" s="5" t="s">
        <v>54</v>
      </c>
      <c r="C27" s="4" t="s">
        <v>22</v>
      </c>
      <c r="D27" s="24"/>
      <c r="E27" s="24"/>
      <c r="F27" s="24"/>
    </row>
    <row r="28" spans="1:6" ht="14.25">
      <c r="A28" s="7"/>
      <c r="B28" s="17"/>
      <c r="C28" s="7"/>
      <c r="D28" s="7"/>
      <c r="E28" s="7"/>
      <c r="F28" s="7"/>
    </row>
    <row r="29" spans="1:6" ht="60.75" customHeight="1">
      <c r="A29" s="15"/>
      <c r="B29" s="34"/>
      <c r="C29" s="34"/>
      <c r="D29" s="34"/>
      <c r="E29" s="34"/>
      <c r="F29" s="34"/>
    </row>
    <row r="30" spans="1:9" s="11" customFormat="1" ht="45.75" customHeight="1">
      <c r="A30" s="12"/>
      <c r="B30" s="34"/>
      <c r="C30" s="34"/>
      <c r="D30" s="34"/>
      <c r="E30" s="34"/>
      <c r="F30" s="34"/>
      <c r="G30" s="10"/>
      <c r="H30" s="10"/>
      <c r="I30" s="10"/>
    </row>
    <row r="31" spans="1:9" s="11" customFormat="1" ht="29.25" customHeight="1">
      <c r="A31" s="32"/>
      <c r="B31" s="32"/>
      <c r="C31" s="32"/>
      <c r="D31" s="32"/>
      <c r="E31" s="32"/>
      <c r="F31" s="32"/>
      <c r="G31" s="10"/>
      <c r="H31" s="10"/>
      <c r="I31" s="10"/>
    </row>
    <row r="32" spans="1:9" s="11" customFormat="1" ht="11.25">
      <c r="A32" s="12"/>
      <c r="B32" s="12"/>
      <c r="C32" s="10"/>
      <c r="D32" s="10"/>
      <c r="E32" s="10"/>
      <c r="F32" s="10"/>
      <c r="G32" s="10"/>
      <c r="H32" s="10"/>
      <c r="I32" s="10"/>
    </row>
    <row r="33" spans="1:9" s="11" customFormat="1" ht="11.25">
      <c r="A33" s="12"/>
      <c r="B33" s="12"/>
      <c r="C33" s="10"/>
      <c r="D33" s="10"/>
      <c r="E33" s="10"/>
      <c r="F33" s="10"/>
      <c r="G33" s="10"/>
      <c r="H33" s="10"/>
      <c r="I33" s="10"/>
    </row>
    <row r="34" spans="1:6" ht="14.25">
      <c r="A34" s="7"/>
      <c r="B34" s="17"/>
      <c r="C34" s="7"/>
      <c r="D34" s="7"/>
      <c r="E34" s="7"/>
      <c r="F34" s="7"/>
    </row>
    <row r="35" spans="1:6" ht="14.25">
      <c r="A35" s="7"/>
      <c r="B35" s="17"/>
      <c r="C35" s="7"/>
      <c r="D35" s="7"/>
      <c r="E35" s="7"/>
      <c r="F35" s="7"/>
    </row>
    <row r="36" spans="1:6" ht="14.25">
      <c r="A36" s="7"/>
      <c r="B36" s="17"/>
      <c r="C36" s="7"/>
      <c r="D36" s="7"/>
      <c r="E36" s="7"/>
      <c r="F36" s="7"/>
    </row>
    <row r="37" spans="1:6" ht="14.25">
      <c r="A37" s="7"/>
      <c r="B37" s="17"/>
      <c r="C37" s="7"/>
      <c r="D37" s="7"/>
      <c r="E37" s="7"/>
      <c r="F37" s="7"/>
    </row>
    <row r="38" spans="1:6" ht="14.25">
      <c r="A38" s="7"/>
      <c r="B38" s="17"/>
      <c r="C38" s="7"/>
      <c r="D38" s="7"/>
      <c r="E38" s="7"/>
      <c r="F38" s="7"/>
    </row>
    <row r="39" spans="1:6" ht="14.25">
      <c r="A39" s="7"/>
      <c r="B39" s="17"/>
      <c r="C39" s="7"/>
      <c r="D39" s="7"/>
      <c r="E39" s="7"/>
      <c r="F39" s="7"/>
    </row>
    <row r="40" spans="1:6" ht="14.25">
      <c r="A40" s="7"/>
      <c r="B40" s="17"/>
      <c r="C40" s="7"/>
      <c r="D40" s="7"/>
      <c r="E40" s="7"/>
      <c r="F40" s="7"/>
    </row>
    <row r="41" spans="1:6" ht="14.25">
      <c r="A41" s="7"/>
      <c r="B41" s="17"/>
      <c r="C41" s="7"/>
      <c r="D41" s="7"/>
      <c r="E41" s="7"/>
      <c r="F41" s="7"/>
    </row>
    <row r="42" spans="1:6" ht="14.25">
      <c r="A42" s="7"/>
      <c r="B42" s="17"/>
      <c r="C42" s="7"/>
      <c r="D42" s="7"/>
      <c r="E42" s="7"/>
      <c r="F42" s="7"/>
    </row>
    <row r="43" spans="1:6" ht="14.25">
      <c r="A43" s="7"/>
      <c r="B43" s="17"/>
      <c r="C43" s="7"/>
      <c r="D43" s="7"/>
      <c r="E43" s="7"/>
      <c r="F43" s="7"/>
    </row>
    <row r="44" spans="1:6" ht="14.25">
      <c r="A44" s="7"/>
      <c r="B44" s="17"/>
      <c r="C44" s="7"/>
      <c r="D44" s="7"/>
      <c r="E44" s="7"/>
      <c r="F44" s="7"/>
    </row>
    <row r="45" spans="1:6" ht="14.25">
      <c r="A45" s="7"/>
      <c r="B45" s="17"/>
      <c r="C45" s="7"/>
      <c r="D45" s="7"/>
      <c r="E45" s="7"/>
      <c r="F45" s="7"/>
    </row>
    <row r="46" spans="1:6" ht="14.25">
      <c r="A46" s="7"/>
      <c r="B46" s="17"/>
      <c r="C46" s="7"/>
      <c r="D46" s="7"/>
      <c r="E46" s="7"/>
      <c r="F46" s="7"/>
    </row>
    <row r="47" spans="1:6" ht="14.25">
      <c r="A47" s="7"/>
      <c r="B47" s="17"/>
      <c r="C47" s="7"/>
      <c r="D47" s="7"/>
      <c r="E47" s="7"/>
      <c r="F47" s="7"/>
    </row>
    <row r="48" spans="1:6" ht="14.25">
      <c r="A48" s="7"/>
      <c r="B48" s="17"/>
      <c r="C48" s="7"/>
      <c r="D48" s="7"/>
      <c r="E48" s="7"/>
      <c r="F48" s="7"/>
    </row>
    <row r="49" spans="1:6" ht="14.25">
      <c r="A49" s="7"/>
      <c r="B49" s="17"/>
      <c r="C49" s="7"/>
      <c r="D49" s="7"/>
      <c r="E49" s="7"/>
      <c r="F49" s="7"/>
    </row>
    <row r="50" spans="1:6" ht="14.25">
      <c r="A50" s="7"/>
      <c r="B50" s="7"/>
      <c r="C50" s="7"/>
      <c r="D50" s="7"/>
      <c r="E50" s="7"/>
      <c r="F50" s="7"/>
    </row>
    <row r="51" spans="1:6" ht="14.25">
      <c r="A51" s="7"/>
      <c r="B51" s="7"/>
      <c r="C51" s="7"/>
      <c r="D51" s="7"/>
      <c r="E51" s="7"/>
      <c r="F51" s="7"/>
    </row>
    <row r="52" spans="1:6" ht="14.25">
      <c r="A52" s="7"/>
      <c r="B52" s="7"/>
      <c r="C52" s="7"/>
      <c r="D52" s="7"/>
      <c r="E52" s="7"/>
      <c r="F52" s="7"/>
    </row>
    <row r="53" spans="1:6" ht="14.25">
      <c r="A53" s="7"/>
      <c r="B53" s="7"/>
      <c r="C53" s="7"/>
      <c r="D53" s="7"/>
      <c r="E53" s="7"/>
      <c r="F53" s="7"/>
    </row>
    <row r="54" spans="1:6" ht="14.25">
      <c r="A54" s="7"/>
      <c r="B54" s="7"/>
      <c r="C54" s="7"/>
      <c r="D54" s="7"/>
      <c r="E54" s="7"/>
      <c r="F54" s="7"/>
    </row>
    <row r="55" spans="1:6" ht="14.25">
      <c r="A55" s="7"/>
      <c r="B55" s="7"/>
      <c r="C55" s="7"/>
      <c r="D55" s="7"/>
      <c r="E55" s="7"/>
      <c r="F55" s="7"/>
    </row>
    <row r="56" spans="1:6" ht="14.25">
      <c r="A56" s="7"/>
      <c r="B56" s="7"/>
      <c r="C56" s="7"/>
      <c r="D56" s="7"/>
      <c r="E56" s="7"/>
      <c r="F56" s="7"/>
    </row>
    <row r="57" spans="1:6" ht="14.25">
      <c r="A57" s="7"/>
      <c r="B57" s="7"/>
      <c r="C57" s="7"/>
      <c r="D57" s="7"/>
      <c r="E57" s="7"/>
      <c r="F57" s="7"/>
    </row>
    <row r="58" spans="1:6" ht="14.25">
      <c r="A58" s="7"/>
      <c r="B58" s="7"/>
      <c r="C58" s="7"/>
      <c r="D58" s="7"/>
      <c r="E58" s="7"/>
      <c r="F58" s="7"/>
    </row>
    <row r="59" spans="1:6" ht="14.25">
      <c r="A59" s="7"/>
      <c r="B59" s="7"/>
      <c r="C59" s="7"/>
      <c r="D59" s="7"/>
      <c r="E59" s="7"/>
      <c r="F59" s="7"/>
    </row>
    <row r="60" spans="1:6" ht="14.25">
      <c r="A60" s="7"/>
      <c r="B60" s="7"/>
      <c r="C60" s="7"/>
      <c r="D60" s="7"/>
      <c r="E60" s="7"/>
      <c r="F60" s="7"/>
    </row>
    <row r="61" spans="1:6" ht="14.25">
      <c r="A61" s="7"/>
      <c r="B61" s="7"/>
      <c r="C61" s="7"/>
      <c r="D61" s="7"/>
      <c r="E61" s="7"/>
      <c r="F61" s="7"/>
    </row>
    <row r="62" spans="1:6" ht="14.25">
      <c r="A62" s="7"/>
      <c r="B62" s="7"/>
      <c r="C62" s="7"/>
      <c r="D62" s="7"/>
      <c r="E62" s="7"/>
      <c r="F62" s="7"/>
    </row>
    <row r="63" spans="1:6" ht="14.25">
      <c r="A63" s="7"/>
      <c r="B63" s="7"/>
      <c r="C63" s="7"/>
      <c r="D63" s="7"/>
      <c r="E63" s="7"/>
      <c r="F63" s="7"/>
    </row>
    <row r="64" spans="1:6" ht="14.25">
      <c r="A64" s="7"/>
      <c r="B64" s="7"/>
      <c r="C64" s="7"/>
      <c r="D64" s="7"/>
      <c r="E64" s="7"/>
      <c r="F64" s="7"/>
    </row>
    <row r="65" spans="1:6" ht="14.25">
      <c r="A65" s="7"/>
      <c r="B65" s="7"/>
      <c r="C65" s="7"/>
      <c r="D65" s="7"/>
      <c r="E65" s="7"/>
      <c r="F65" s="7"/>
    </row>
    <row r="66" spans="1:6" ht="14.25">
      <c r="A66" s="7"/>
      <c r="B66" s="7"/>
      <c r="C66" s="7"/>
      <c r="D66" s="7"/>
      <c r="E66" s="7"/>
      <c r="F66" s="7"/>
    </row>
    <row r="67" spans="1:6" ht="14.25">
      <c r="A67" s="7"/>
      <c r="B67" s="7"/>
      <c r="C67" s="7"/>
      <c r="D67" s="7"/>
      <c r="E67" s="7"/>
      <c r="F67" s="7"/>
    </row>
    <row r="68" spans="1:6" ht="14.25">
      <c r="A68" s="7"/>
      <c r="B68" s="7"/>
      <c r="C68" s="7"/>
      <c r="D68" s="7"/>
      <c r="E68" s="7"/>
      <c r="F68" s="7"/>
    </row>
    <row r="69" spans="1:6" ht="14.25">
      <c r="A69" s="7"/>
      <c r="B69" s="7"/>
      <c r="C69" s="7"/>
      <c r="D69" s="7"/>
      <c r="E69" s="7"/>
      <c r="F69" s="7"/>
    </row>
    <row r="70" spans="1:6" ht="14.25">
      <c r="A70" s="7"/>
      <c r="B70" s="7"/>
      <c r="C70" s="7"/>
      <c r="D70" s="7"/>
      <c r="E70" s="7"/>
      <c r="F70" s="7"/>
    </row>
    <row r="71" spans="1:6" ht="14.25">
      <c r="A71" s="7"/>
      <c r="B71" s="7"/>
      <c r="C71" s="7"/>
      <c r="D71" s="7"/>
      <c r="E71" s="7"/>
      <c r="F71" s="7"/>
    </row>
    <row r="72" spans="1:6" ht="14.25">
      <c r="A72" s="7"/>
      <c r="B72" s="7"/>
      <c r="C72" s="7"/>
      <c r="D72" s="7"/>
      <c r="E72" s="7"/>
      <c r="F72" s="7"/>
    </row>
    <row r="73" spans="1:6" ht="14.25">
      <c r="A73" s="7"/>
      <c r="B73" s="7"/>
      <c r="C73" s="7"/>
      <c r="D73" s="7"/>
      <c r="E73" s="7"/>
      <c r="F73" s="7"/>
    </row>
    <row r="74" spans="1:6" ht="14.25">
      <c r="A74" s="7"/>
      <c r="B74" s="7"/>
      <c r="C74" s="7"/>
      <c r="D74" s="7"/>
      <c r="E74" s="7"/>
      <c r="F74" s="7"/>
    </row>
    <row r="75" spans="1:6" ht="14.25">
      <c r="A75" s="7"/>
      <c r="B75" s="7"/>
      <c r="C75" s="7"/>
      <c r="D75" s="7"/>
      <c r="E75" s="7"/>
      <c r="F75" s="7"/>
    </row>
    <row r="76" spans="1:6" ht="14.25">
      <c r="A76" s="7"/>
      <c r="B76" s="7"/>
      <c r="C76" s="7"/>
      <c r="D76" s="7"/>
      <c r="E76" s="7"/>
      <c r="F76" s="7"/>
    </row>
    <row r="77" spans="1:6" ht="14.25">
      <c r="A77" s="7"/>
      <c r="B77" s="7"/>
      <c r="C77" s="7"/>
      <c r="D77" s="7"/>
      <c r="E77" s="7"/>
      <c r="F77" s="7"/>
    </row>
    <row r="78" spans="1:6" ht="14.25">
      <c r="A78" s="7"/>
      <c r="B78" s="7"/>
      <c r="C78" s="7"/>
      <c r="D78" s="7"/>
      <c r="E78" s="7"/>
      <c r="F78" s="7"/>
    </row>
    <row r="79" spans="1:6" ht="14.25">
      <c r="A79" s="7"/>
      <c r="B79" s="7"/>
      <c r="C79" s="7"/>
      <c r="D79" s="7"/>
      <c r="E79" s="7"/>
      <c r="F79" s="7"/>
    </row>
    <row r="80" spans="1:6" ht="14.25">
      <c r="A80" s="7"/>
      <c r="B80" s="7"/>
      <c r="C80" s="7"/>
      <c r="D80" s="7"/>
      <c r="E80" s="7"/>
      <c r="F80" s="7"/>
    </row>
    <row r="81" spans="1:6" ht="14.25">
      <c r="A81" s="7"/>
      <c r="B81" s="7"/>
      <c r="C81" s="7"/>
      <c r="D81" s="7"/>
      <c r="E81" s="7"/>
      <c r="F81" s="7"/>
    </row>
    <row r="82" spans="1:6" ht="14.25">
      <c r="A82" s="7"/>
      <c r="B82" s="7"/>
      <c r="C82" s="7"/>
      <c r="D82" s="7"/>
      <c r="E82" s="7"/>
      <c r="F82" s="7"/>
    </row>
    <row r="83" spans="1:6" ht="14.25">
      <c r="A83" s="7"/>
      <c r="B83" s="7"/>
      <c r="C83" s="7"/>
      <c r="D83" s="7"/>
      <c r="E83" s="7"/>
      <c r="F83" s="7"/>
    </row>
    <row r="84" spans="1:6" ht="14.25">
      <c r="A84" s="7"/>
      <c r="B84" s="7"/>
      <c r="C84" s="7"/>
      <c r="D84" s="7"/>
      <c r="E84" s="7"/>
      <c r="F84" s="7"/>
    </row>
    <row r="85" spans="1:6" ht="14.25">
      <c r="A85" s="7"/>
      <c r="B85" s="7"/>
      <c r="C85" s="7"/>
      <c r="D85" s="7"/>
      <c r="E85" s="7"/>
      <c r="F85" s="7"/>
    </row>
    <row r="86" spans="1:6" ht="14.25">
      <c r="A86" s="7"/>
      <c r="B86" s="7"/>
      <c r="C86" s="7"/>
      <c r="D86" s="7"/>
      <c r="E86" s="7"/>
      <c r="F86" s="7"/>
    </row>
    <row r="87" spans="1:6" ht="14.25">
      <c r="A87" s="7"/>
      <c r="B87" s="7"/>
      <c r="C87" s="7"/>
      <c r="D87" s="7"/>
      <c r="E87" s="7"/>
      <c r="F87" s="7"/>
    </row>
    <row r="88" spans="1:6" ht="14.25">
      <c r="A88" s="7"/>
      <c r="B88" s="7"/>
      <c r="C88" s="7"/>
      <c r="D88" s="7"/>
      <c r="E88" s="7"/>
      <c r="F88" s="7"/>
    </row>
    <row r="89" spans="1:6" ht="14.25">
      <c r="A89" s="7"/>
      <c r="B89" s="7"/>
      <c r="C89" s="7"/>
      <c r="D89" s="7"/>
      <c r="E89" s="7"/>
      <c r="F89" s="7"/>
    </row>
    <row r="90" spans="1:6" ht="14.25">
      <c r="A90" s="7"/>
      <c r="B90" s="7"/>
      <c r="C90" s="7"/>
      <c r="D90" s="7"/>
      <c r="E90" s="7"/>
      <c r="F90" s="7"/>
    </row>
    <row r="91" spans="1:6" ht="14.25">
      <c r="A91" s="7"/>
      <c r="B91" s="7"/>
      <c r="C91" s="7"/>
      <c r="D91" s="7"/>
      <c r="E91" s="7"/>
      <c r="F91" s="7"/>
    </row>
    <row r="92" spans="1:6" ht="14.25">
      <c r="A92" s="7"/>
      <c r="B92" s="7"/>
      <c r="C92" s="7"/>
      <c r="D92" s="7"/>
      <c r="E92" s="7"/>
      <c r="F92" s="7"/>
    </row>
    <row r="93" spans="1:6" ht="14.25">
      <c r="A93" s="7"/>
      <c r="B93" s="7"/>
      <c r="C93" s="7"/>
      <c r="D93" s="7"/>
      <c r="E93" s="7"/>
      <c r="F93" s="7"/>
    </row>
    <row r="94" spans="1:6" ht="14.25">
      <c r="A94" s="7"/>
      <c r="B94" s="7"/>
      <c r="C94" s="7"/>
      <c r="D94" s="7"/>
      <c r="E94" s="7"/>
      <c r="F94" s="7"/>
    </row>
    <row r="95" spans="1:6" ht="14.25">
      <c r="A95" s="7"/>
      <c r="B95" s="7"/>
      <c r="C95" s="7"/>
      <c r="D95" s="7"/>
      <c r="E95" s="7"/>
      <c r="F95" s="7"/>
    </row>
    <row r="96" spans="1:6" ht="14.25">
      <c r="A96" s="7"/>
      <c r="B96" s="7"/>
      <c r="C96" s="7"/>
      <c r="D96" s="7"/>
      <c r="E96" s="7"/>
      <c r="F96" s="7"/>
    </row>
    <row r="97" spans="1:6" ht="14.25">
      <c r="A97" s="7"/>
      <c r="B97" s="7"/>
      <c r="C97" s="7"/>
      <c r="D97" s="7"/>
      <c r="E97" s="7"/>
      <c r="F97" s="7"/>
    </row>
    <row r="98" spans="1:6" ht="14.25">
      <c r="A98" s="7"/>
      <c r="B98" s="7"/>
      <c r="C98" s="7"/>
      <c r="D98" s="7"/>
      <c r="E98" s="7"/>
      <c r="F98" s="7"/>
    </row>
    <row r="99" spans="1:6" ht="14.25">
      <c r="A99" s="7"/>
      <c r="B99" s="7"/>
      <c r="C99" s="7"/>
      <c r="D99" s="7"/>
      <c r="E99" s="7"/>
      <c r="F99" s="7"/>
    </row>
    <row r="100" spans="1:6" ht="14.25">
      <c r="A100" s="7"/>
      <c r="B100" s="7"/>
      <c r="C100" s="7"/>
      <c r="D100" s="7"/>
      <c r="E100" s="7"/>
      <c r="F100" s="7"/>
    </row>
    <row r="101" spans="1:6" ht="14.25">
      <c r="A101" s="7"/>
      <c r="B101" s="7"/>
      <c r="C101" s="7"/>
      <c r="D101" s="7"/>
      <c r="E101" s="7"/>
      <c r="F101" s="7"/>
    </row>
    <row r="102" spans="1:6" ht="14.25">
      <c r="A102" s="7"/>
      <c r="B102" s="7"/>
      <c r="C102" s="7"/>
      <c r="D102" s="7"/>
      <c r="E102" s="7"/>
      <c r="F102" s="7"/>
    </row>
    <row r="103" spans="1:6" ht="14.25">
      <c r="A103" s="7"/>
      <c r="B103" s="7"/>
      <c r="C103" s="7"/>
      <c r="D103" s="7"/>
      <c r="E103" s="7"/>
      <c r="F103" s="7"/>
    </row>
    <row r="104" spans="1:6" ht="14.25">
      <c r="A104" s="7"/>
      <c r="B104" s="7"/>
      <c r="C104" s="7"/>
      <c r="D104" s="7"/>
      <c r="E104" s="7"/>
      <c r="F104" s="7"/>
    </row>
    <row r="105" spans="1:6" ht="14.25">
      <c r="A105" s="7"/>
      <c r="B105" s="7"/>
      <c r="C105" s="7"/>
      <c r="D105" s="7"/>
      <c r="E105" s="7"/>
      <c r="F105" s="7"/>
    </row>
    <row r="106" spans="1:6" ht="14.25">
      <c r="A106" s="7"/>
      <c r="B106" s="7"/>
      <c r="C106" s="7"/>
      <c r="D106" s="7"/>
      <c r="E106" s="7"/>
      <c r="F106" s="7"/>
    </row>
    <row r="107" spans="1:6" ht="14.25">
      <c r="A107" s="7"/>
      <c r="B107" s="7"/>
      <c r="C107" s="7"/>
      <c r="D107" s="7"/>
      <c r="E107" s="7"/>
      <c r="F107" s="7"/>
    </row>
    <row r="108" spans="1:6" ht="14.25">
      <c r="A108" s="7"/>
      <c r="B108" s="7"/>
      <c r="C108" s="7"/>
      <c r="D108" s="7"/>
      <c r="E108" s="7"/>
      <c r="F108" s="7"/>
    </row>
    <row r="109" spans="1:6" ht="14.25">
      <c r="A109" s="7"/>
      <c r="B109" s="7"/>
      <c r="C109" s="7"/>
      <c r="D109" s="7"/>
      <c r="E109" s="7"/>
      <c r="F109" s="7"/>
    </row>
    <row r="110" spans="1:6" ht="14.25">
      <c r="A110" s="7"/>
      <c r="B110" s="7"/>
      <c r="C110" s="7"/>
      <c r="D110" s="7"/>
      <c r="E110" s="7"/>
      <c r="F110" s="7"/>
    </row>
    <row r="111" spans="1:6" ht="14.25">
      <c r="A111" s="7"/>
      <c r="B111" s="7"/>
      <c r="C111" s="7"/>
      <c r="D111" s="7"/>
      <c r="E111" s="7"/>
      <c r="F111" s="7"/>
    </row>
    <row r="112" spans="1:6" ht="14.25">
      <c r="A112" s="7"/>
      <c r="B112" s="7"/>
      <c r="C112" s="7"/>
      <c r="D112" s="7"/>
      <c r="E112" s="7"/>
      <c r="F112" s="7"/>
    </row>
    <row r="113" spans="1:6" ht="14.25">
      <c r="A113" s="7"/>
      <c r="B113" s="7"/>
      <c r="C113" s="7"/>
      <c r="D113" s="7"/>
      <c r="E113" s="7"/>
      <c r="F113" s="7"/>
    </row>
    <row r="114" spans="1:6" ht="14.25">
      <c r="A114" s="7"/>
      <c r="B114" s="7"/>
      <c r="C114" s="7"/>
      <c r="D114" s="7"/>
      <c r="E114" s="7"/>
      <c r="F114" s="7"/>
    </row>
    <row r="115" spans="1:6" ht="14.25">
      <c r="A115" s="7"/>
      <c r="B115" s="7"/>
      <c r="C115" s="7"/>
      <c r="D115" s="7"/>
      <c r="E115" s="7"/>
      <c r="F115" s="7"/>
    </row>
    <row r="116" spans="1:6" ht="14.25">
      <c r="A116" s="7"/>
      <c r="B116" s="7"/>
      <c r="C116" s="7"/>
      <c r="D116" s="7"/>
      <c r="E116" s="7"/>
      <c r="F116" s="7"/>
    </row>
    <row r="117" spans="1:6" ht="14.25">
      <c r="A117" s="7"/>
      <c r="B117" s="7"/>
      <c r="C117" s="7"/>
      <c r="D117" s="7"/>
      <c r="E117" s="7"/>
      <c r="F117" s="7"/>
    </row>
    <row r="118" spans="1:6" ht="14.25">
      <c r="A118" s="7"/>
      <c r="B118" s="7"/>
      <c r="C118" s="7"/>
      <c r="D118" s="7"/>
      <c r="E118" s="7"/>
      <c r="F118" s="7"/>
    </row>
  </sheetData>
  <sheetProtection/>
  <mergeCells count="4">
    <mergeCell ref="A1:F1"/>
    <mergeCell ref="A31:F31"/>
    <mergeCell ref="B29:F29"/>
    <mergeCell ref="B30:F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zoomScale="75" zoomScaleNormal="7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27" sqref="F27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0.7109375" style="1" customWidth="1"/>
    <col min="5" max="5" width="27.8515625" style="1" customWidth="1"/>
    <col min="6" max="6" width="28.28125" style="1" customWidth="1"/>
    <col min="7" max="16384" width="9.140625" style="1" customWidth="1"/>
  </cols>
  <sheetData>
    <row r="1" spans="1:6" ht="94.5" customHeight="1">
      <c r="A1" s="33" t="s">
        <v>76</v>
      </c>
      <c r="B1" s="33"/>
      <c r="C1" s="33"/>
      <c r="D1" s="33"/>
      <c r="E1" s="33"/>
      <c r="F1" s="33"/>
    </row>
    <row r="2" spans="1:6" ht="92.25" customHeight="1">
      <c r="A2" s="4" t="s">
        <v>10</v>
      </c>
      <c r="B2" s="4" t="s">
        <v>11</v>
      </c>
      <c r="C2" s="4" t="s">
        <v>12</v>
      </c>
      <c r="D2" s="22" t="s">
        <v>62</v>
      </c>
      <c r="E2" s="22" t="s">
        <v>77</v>
      </c>
      <c r="F2" s="22" t="s">
        <v>78</v>
      </c>
    </row>
    <row r="3" spans="1:6" ht="25.5" customHeight="1">
      <c r="A3" s="4">
        <v>1</v>
      </c>
      <c r="B3" s="5" t="s">
        <v>13</v>
      </c>
      <c r="C3" s="4" t="s">
        <v>14</v>
      </c>
      <c r="D3" s="24">
        <v>221</v>
      </c>
      <c r="E3" s="24">
        <v>221</v>
      </c>
      <c r="F3" s="24">
        <v>221</v>
      </c>
    </row>
    <row r="4" spans="1:6" ht="61.5" customHeight="1">
      <c r="A4" s="4">
        <v>2</v>
      </c>
      <c r="B4" s="5" t="s">
        <v>15</v>
      </c>
      <c r="C4" s="4" t="s">
        <v>14</v>
      </c>
      <c r="D4" s="24">
        <v>212.17458333333335</v>
      </c>
      <c r="E4" s="24">
        <v>214.54550951558994</v>
      </c>
      <c r="F4" s="24">
        <v>213.03291666666667</v>
      </c>
    </row>
    <row r="5" spans="1:6" ht="21.75" customHeight="1">
      <c r="A5" s="4">
        <v>3</v>
      </c>
      <c r="B5" s="5" t="s">
        <v>16</v>
      </c>
      <c r="C5" s="4" t="s">
        <v>17</v>
      </c>
      <c r="D5" s="24">
        <v>1647.8563949999998</v>
      </c>
      <c r="E5" s="24">
        <v>1173.828</v>
      </c>
      <c r="F5" s="24">
        <v>1044.8760000000002</v>
      </c>
    </row>
    <row r="6" spans="1:6" ht="29.25" customHeight="1">
      <c r="A6" s="4">
        <v>4</v>
      </c>
      <c r="B6" s="5" t="s">
        <v>49</v>
      </c>
      <c r="C6" s="4" t="s">
        <v>17</v>
      </c>
      <c r="D6" s="24">
        <v>1600.0476619999997</v>
      </c>
      <c r="E6" s="24">
        <v>1135.6666255520952</v>
      </c>
      <c r="F6" s="24">
        <v>993.4303155000002</v>
      </c>
    </row>
    <row r="7" spans="1:6" ht="24.75" customHeight="1">
      <c r="A7" s="4">
        <v>5</v>
      </c>
      <c r="B7" s="5" t="s">
        <v>18</v>
      </c>
      <c r="C7" s="4" t="s">
        <v>19</v>
      </c>
      <c r="D7" s="24">
        <v>279.199</v>
      </c>
      <c r="E7" s="24">
        <v>286.55</v>
      </c>
      <c r="F7" s="24">
        <v>264.218</v>
      </c>
    </row>
    <row r="8" spans="1:6" ht="24" customHeight="1">
      <c r="A8" s="4">
        <v>6</v>
      </c>
      <c r="B8" s="5" t="s">
        <v>20</v>
      </c>
      <c r="C8" s="4" t="s">
        <v>19</v>
      </c>
      <c r="D8" s="24">
        <v>276.43</v>
      </c>
      <c r="E8" s="24">
        <v>284.689</v>
      </c>
      <c r="F8" s="24">
        <v>264.218</v>
      </c>
    </row>
    <row r="9" spans="1:6" ht="21.75" customHeight="1">
      <c r="A9" s="4">
        <v>7</v>
      </c>
      <c r="B9" s="6" t="s">
        <v>21</v>
      </c>
      <c r="C9" s="4" t="s">
        <v>22</v>
      </c>
      <c r="D9" s="25"/>
      <c r="E9" s="25">
        <v>1254.649888042932</v>
      </c>
      <c r="F9" s="25">
        <f>F10+F12</f>
        <v>1225.288835286392</v>
      </c>
    </row>
    <row r="10" spans="1:6" ht="24.75" customHeight="1">
      <c r="A10" s="4" t="s">
        <v>23</v>
      </c>
      <c r="B10" s="6" t="s">
        <v>24</v>
      </c>
      <c r="C10" s="4" t="s">
        <v>22</v>
      </c>
      <c r="D10" s="25"/>
      <c r="E10" s="25">
        <v>1126.87710366897</v>
      </c>
      <c r="F10" s="25">
        <f>1094654.27062655/1000</f>
        <v>1094.65427062655</v>
      </c>
    </row>
    <row r="11" spans="1:6" ht="15">
      <c r="A11" s="4" t="s">
        <v>25</v>
      </c>
      <c r="B11" s="6" t="s">
        <v>26</v>
      </c>
      <c r="C11" s="4" t="s">
        <v>22</v>
      </c>
      <c r="D11" s="25"/>
      <c r="E11" s="25"/>
      <c r="F11" s="25"/>
    </row>
    <row r="12" spans="1:6" ht="30">
      <c r="A12" s="4" t="s">
        <v>27</v>
      </c>
      <c r="B12" s="6" t="s">
        <v>50</v>
      </c>
      <c r="C12" s="4" t="s">
        <v>22</v>
      </c>
      <c r="D12" s="25"/>
      <c r="E12" s="25">
        <v>127.772784373962</v>
      </c>
      <c r="F12" s="25">
        <f>130634.564659842/1000</f>
        <v>130.634564659842</v>
      </c>
    </row>
    <row r="13" spans="1:7" ht="14.25">
      <c r="A13" s="4"/>
      <c r="B13" s="5"/>
      <c r="C13" s="4"/>
      <c r="D13" s="24"/>
      <c r="E13" s="24"/>
      <c r="F13" s="24"/>
      <c r="G13" s="9"/>
    </row>
    <row r="14" spans="1:6" ht="14.25">
      <c r="A14" s="4" t="s">
        <v>28</v>
      </c>
      <c r="B14" s="5" t="s">
        <v>29</v>
      </c>
      <c r="C14" s="4" t="s">
        <v>22</v>
      </c>
      <c r="D14" s="25"/>
      <c r="E14" s="25">
        <v>1126.0756474656</v>
      </c>
      <c r="F14" s="24">
        <f>1093904.55552458/1000</f>
        <v>1093.90455552458</v>
      </c>
    </row>
    <row r="15" spans="1:6" ht="14.25">
      <c r="A15" s="4"/>
      <c r="B15" s="5" t="s">
        <v>30</v>
      </c>
      <c r="C15" s="4" t="s">
        <v>31</v>
      </c>
      <c r="D15" s="24">
        <v>256.794258778203</v>
      </c>
      <c r="E15" s="24">
        <v>261.2</v>
      </c>
      <c r="F15" s="24">
        <v>261.2</v>
      </c>
    </row>
    <row r="16" spans="1:6" ht="14.25">
      <c r="A16" s="4" t="s">
        <v>32</v>
      </c>
      <c r="B16" s="5" t="s">
        <v>46</v>
      </c>
      <c r="C16" s="4" t="s">
        <v>22</v>
      </c>
      <c r="D16" s="25"/>
      <c r="E16" s="25">
        <v>127.772784373962</v>
      </c>
      <c r="F16" s="25">
        <f>F12</f>
        <v>130.634564659842</v>
      </c>
    </row>
    <row r="17" spans="1:6" ht="14.25">
      <c r="A17" s="4"/>
      <c r="B17" s="5" t="s">
        <v>36</v>
      </c>
      <c r="C17" s="4" t="s">
        <v>33</v>
      </c>
      <c r="D17" s="24">
        <v>116.09098528289856</v>
      </c>
      <c r="E17" s="24">
        <v>118.9</v>
      </c>
      <c r="F17" s="24">
        <v>118.9</v>
      </c>
    </row>
    <row r="18" spans="1:6" ht="35.25" customHeight="1">
      <c r="A18" s="4"/>
      <c r="B18" s="5" t="s">
        <v>34</v>
      </c>
      <c r="C18" s="4"/>
      <c r="D18" s="24"/>
      <c r="E18" s="24" t="s">
        <v>64</v>
      </c>
      <c r="F18" s="24" t="str">
        <f>E18</f>
        <v>Приказ Минэнерго России от 20.06.2018г. №474 </v>
      </c>
    </row>
    <row r="19" spans="1:6" ht="15">
      <c r="A19" s="4">
        <v>11</v>
      </c>
      <c r="B19" s="6" t="s">
        <v>37</v>
      </c>
      <c r="C19" s="8" t="s">
        <v>22</v>
      </c>
      <c r="D19" s="24"/>
      <c r="E19" s="29">
        <f>E20+E22</f>
        <v>1254.649888042932</v>
      </c>
      <c r="F19" s="29">
        <f>F20+F22</f>
        <v>1225.288835286392</v>
      </c>
    </row>
    <row r="20" spans="1:6" ht="14.25">
      <c r="A20" s="4" t="s">
        <v>38</v>
      </c>
      <c r="B20" s="5" t="s">
        <v>41</v>
      </c>
      <c r="C20" s="4" t="s">
        <v>22</v>
      </c>
      <c r="D20" s="25"/>
      <c r="E20" s="29">
        <f>E10</f>
        <v>1126.87710366897</v>
      </c>
      <c r="F20" s="29">
        <f>F10</f>
        <v>1094.65427062655</v>
      </c>
    </row>
    <row r="21" spans="1:6" ht="14.25">
      <c r="A21" s="4" t="s">
        <v>39</v>
      </c>
      <c r="B21" s="5" t="s">
        <v>42</v>
      </c>
      <c r="C21" s="4" t="s">
        <v>22</v>
      </c>
      <c r="D21" s="25"/>
      <c r="E21" s="30"/>
      <c r="F21" s="30"/>
    </row>
    <row r="22" spans="1:6" ht="28.5">
      <c r="A22" s="4" t="s">
        <v>40</v>
      </c>
      <c r="B22" s="5" t="s">
        <v>52</v>
      </c>
      <c r="C22" s="4" t="s">
        <v>22</v>
      </c>
      <c r="D22" s="25"/>
      <c r="E22" s="29">
        <f>E12</f>
        <v>127.772784373962</v>
      </c>
      <c r="F22" s="29">
        <f>F12</f>
        <v>130.634564659842</v>
      </c>
    </row>
    <row r="23" spans="1:6" ht="14.25">
      <c r="A23" s="4" t="s">
        <v>43</v>
      </c>
      <c r="B23" s="5" t="s">
        <v>51</v>
      </c>
      <c r="C23" s="4" t="s">
        <v>22</v>
      </c>
      <c r="D23" s="26"/>
      <c r="E23" s="26"/>
      <c r="F23" s="26"/>
    </row>
    <row r="24" spans="1:6" ht="14.25">
      <c r="A24" s="4"/>
      <c r="B24" s="5"/>
      <c r="C24" s="4"/>
      <c r="D24" s="26"/>
      <c r="E24" s="26"/>
      <c r="F24" s="26"/>
    </row>
    <row r="25" spans="1:6" ht="28.5">
      <c r="A25" s="4" t="s">
        <v>44</v>
      </c>
      <c r="B25" s="5" t="s">
        <v>53</v>
      </c>
      <c r="C25" s="4" t="s">
        <v>47</v>
      </c>
      <c r="D25" s="27"/>
      <c r="E25" s="27"/>
      <c r="F25" s="27"/>
    </row>
    <row r="26" spans="1:6" ht="14.25">
      <c r="A26" s="4"/>
      <c r="B26" s="5"/>
      <c r="C26" s="4"/>
      <c r="D26" s="26"/>
      <c r="E26" s="26"/>
      <c r="F26" s="26"/>
    </row>
    <row r="27" spans="1:6" ht="65.25" customHeight="1">
      <c r="A27" s="4" t="s">
        <v>45</v>
      </c>
      <c r="B27" s="5" t="s">
        <v>54</v>
      </c>
      <c r="C27" s="4" t="s">
        <v>22</v>
      </c>
      <c r="D27" s="24"/>
      <c r="E27" s="24"/>
      <c r="F27" s="24"/>
    </row>
    <row r="28" spans="1:6" ht="14.25">
      <c r="A28" s="7"/>
      <c r="B28" s="17"/>
      <c r="C28" s="7"/>
      <c r="D28" s="7"/>
      <c r="E28" s="7"/>
      <c r="F28" s="7"/>
    </row>
    <row r="29" spans="1:6" ht="14.25">
      <c r="A29" s="15"/>
      <c r="B29" s="12"/>
      <c r="C29" s="13"/>
      <c r="D29" s="13"/>
      <c r="E29" s="13"/>
      <c r="F29" s="7"/>
    </row>
    <row r="30" spans="1:9" s="11" customFormat="1" ht="14.25" customHeight="1">
      <c r="A30" s="12"/>
      <c r="B30" s="13"/>
      <c r="C30" s="13"/>
      <c r="D30" s="13"/>
      <c r="E30" s="13"/>
      <c r="F30" s="10"/>
      <c r="G30" s="10"/>
      <c r="H30" s="10"/>
      <c r="I30" s="10"/>
    </row>
    <row r="31" spans="1:9" s="11" customFormat="1" ht="29.25" customHeight="1">
      <c r="A31" s="32"/>
      <c r="B31" s="32"/>
      <c r="C31" s="32"/>
      <c r="D31" s="32"/>
      <c r="E31" s="32"/>
      <c r="F31" s="32"/>
      <c r="G31" s="10"/>
      <c r="H31" s="10"/>
      <c r="I31" s="10"/>
    </row>
    <row r="32" spans="1:9" s="11" customFormat="1" ht="11.25">
      <c r="A32" s="12"/>
      <c r="B32" s="12"/>
      <c r="C32" s="10"/>
      <c r="D32" s="10"/>
      <c r="E32" s="10"/>
      <c r="F32" s="10"/>
      <c r="G32" s="10"/>
      <c r="H32" s="10"/>
      <c r="I32" s="10"/>
    </row>
    <row r="33" spans="1:9" s="11" customFormat="1" ht="11.25">
      <c r="A33" s="12"/>
      <c r="B33" s="12"/>
      <c r="C33" s="10"/>
      <c r="D33" s="10"/>
      <c r="E33" s="10"/>
      <c r="F33" s="10"/>
      <c r="G33" s="10"/>
      <c r="H33" s="10"/>
      <c r="I33" s="10"/>
    </row>
    <row r="34" spans="1:6" ht="14.25">
      <c r="A34" s="7"/>
      <c r="B34" s="17"/>
      <c r="C34" s="7"/>
      <c r="D34" s="7"/>
      <c r="E34" s="7"/>
      <c r="F34" s="7"/>
    </row>
    <row r="35" spans="1:6" ht="14.25">
      <c r="A35" s="7"/>
      <c r="B35" s="17"/>
      <c r="C35" s="7"/>
      <c r="D35" s="7"/>
      <c r="E35" s="7"/>
      <c r="F35" s="7"/>
    </row>
    <row r="36" spans="1:6" ht="14.25">
      <c r="A36" s="7"/>
      <c r="B36" s="17"/>
      <c r="C36" s="7"/>
      <c r="D36" s="7"/>
      <c r="E36" s="7"/>
      <c r="F36" s="7"/>
    </row>
    <row r="37" spans="1:6" ht="14.25">
      <c r="A37" s="7"/>
      <c r="B37" s="17"/>
      <c r="C37" s="7"/>
      <c r="D37" s="7"/>
      <c r="E37" s="7"/>
      <c r="F37" s="7"/>
    </row>
    <row r="38" spans="1:6" ht="14.25">
      <c r="A38" s="7"/>
      <c r="B38" s="17"/>
      <c r="C38" s="7"/>
      <c r="D38" s="7"/>
      <c r="E38" s="7"/>
      <c r="F38" s="7"/>
    </row>
    <row r="39" spans="1:6" ht="14.25">
      <c r="A39" s="7"/>
      <c r="B39" s="17"/>
      <c r="C39" s="7"/>
      <c r="D39" s="7"/>
      <c r="E39" s="7"/>
      <c r="F39" s="7"/>
    </row>
    <row r="40" spans="1:6" ht="14.25">
      <c r="A40" s="7"/>
      <c r="B40" s="17"/>
      <c r="C40" s="7"/>
      <c r="D40" s="7"/>
      <c r="E40" s="7"/>
      <c r="F40" s="7"/>
    </row>
    <row r="41" spans="1:6" ht="14.25">
      <c r="A41" s="7"/>
      <c r="B41" s="17"/>
      <c r="C41" s="7"/>
      <c r="D41" s="7"/>
      <c r="E41" s="7"/>
      <c r="F41" s="7"/>
    </row>
    <row r="42" spans="1:6" ht="14.25">
      <c r="A42" s="7"/>
      <c r="B42" s="17"/>
      <c r="C42" s="7"/>
      <c r="D42" s="7"/>
      <c r="E42" s="7"/>
      <c r="F42" s="7"/>
    </row>
    <row r="43" spans="1:6" ht="14.25">
      <c r="A43" s="7"/>
      <c r="B43" s="17"/>
      <c r="C43" s="7"/>
      <c r="D43" s="7"/>
      <c r="E43" s="7"/>
      <c r="F43" s="7"/>
    </row>
    <row r="44" spans="1:6" ht="14.25">
      <c r="A44" s="7"/>
      <c r="B44" s="17"/>
      <c r="C44" s="7"/>
      <c r="D44" s="7"/>
      <c r="E44" s="7"/>
      <c r="F44" s="7"/>
    </row>
    <row r="45" spans="1:6" ht="14.25">
      <c r="A45" s="7"/>
      <c r="B45" s="17"/>
      <c r="C45" s="7"/>
      <c r="D45" s="7"/>
      <c r="E45" s="7"/>
      <c r="F45" s="7"/>
    </row>
    <row r="46" spans="1:6" ht="14.25">
      <c r="A46" s="7"/>
      <c r="B46" s="17"/>
      <c r="C46" s="7"/>
      <c r="D46" s="7"/>
      <c r="E46" s="7"/>
      <c r="F46" s="7"/>
    </row>
    <row r="47" spans="1:6" ht="14.25">
      <c r="A47" s="7"/>
      <c r="B47" s="17"/>
      <c r="C47" s="7"/>
      <c r="D47" s="7"/>
      <c r="E47" s="7"/>
      <c r="F47" s="7"/>
    </row>
    <row r="48" spans="1:6" ht="14.25">
      <c r="A48" s="7"/>
      <c r="B48" s="17"/>
      <c r="C48" s="7"/>
      <c r="D48" s="7"/>
      <c r="E48" s="7"/>
      <c r="F48" s="7"/>
    </row>
    <row r="49" spans="1:6" ht="14.25">
      <c r="A49" s="7"/>
      <c r="B49" s="17"/>
      <c r="C49" s="7"/>
      <c r="D49" s="7"/>
      <c r="E49" s="7"/>
      <c r="F49" s="7"/>
    </row>
    <row r="50" spans="1:6" ht="14.25">
      <c r="A50" s="7"/>
      <c r="B50" s="7"/>
      <c r="C50" s="7"/>
      <c r="D50" s="7"/>
      <c r="E50" s="7"/>
      <c r="F50" s="7"/>
    </row>
    <row r="51" spans="1:6" ht="14.25">
      <c r="A51" s="7"/>
      <c r="B51" s="7"/>
      <c r="C51" s="7"/>
      <c r="D51" s="7"/>
      <c r="E51" s="7"/>
      <c r="F51" s="7"/>
    </row>
    <row r="52" spans="1:6" ht="14.25">
      <c r="A52" s="7"/>
      <c r="B52" s="7"/>
      <c r="C52" s="7"/>
      <c r="D52" s="7"/>
      <c r="E52" s="7"/>
      <c r="F52" s="7"/>
    </row>
    <row r="53" spans="1:6" ht="14.25">
      <c r="A53" s="7"/>
      <c r="B53" s="7"/>
      <c r="C53" s="7"/>
      <c r="D53" s="7"/>
      <c r="E53" s="7"/>
      <c r="F53" s="7"/>
    </row>
    <row r="54" spans="1:6" ht="14.25">
      <c r="A54" s="7"/>
      <c r="B54" s="7"/>
      <c r="C54" s="7"/>
      <c r="D54" s="7"/>
      <c r="E54" s="7"/>
      <c r="F54" s="7"/>
    </row>
    <row r="55" spans="1:6" ht="14.25">
      <c r="A55" s="7"/>
      <c r="B55" s="7"/>
      <c r="C55" s="7"/>
      <c r="D55" s="7"/>
      <c r="E55" s="7"/>
      <c r="F55" s="7"/>
    </row>
    <row r="56" spans="1:6" ht="14.25">
      <c r="A56" s="7"/>
      <c r="B56" s="7"/>
      <c r="C56" s="7"/>
      <c r="D56" s="7"/>
      <c r="E56" s="7"/>
      <c r="F56" s="7"/>
    </row>
    <row r="57" spans="1:6" ht="14.25">
      <c r="A57" s="7"/>
      <c r="B57" s="7"/>
      <c r="C57" s="7"/>
      <c r="D57" s="7"/>
      <c r="E57" s="7"/>
      <c r="F57" s="7"/>
    </row>
    <row r="58" spans="1:6" ht="14.25">
      <c r="A58" s="7"/>
      <c r="B58" s="7"/>
      <c r="C58" s="7"/>
      <c r="D58" s="7"/>
      <c r="E58" s="7"/>
      <c r="F58" s="7"/>
    </row>
    <row r="59" spans="1:6" ht="14.25">
      <c r="A59" s="7"/>
      <c r="B59" s="7"/>
      <c r="C59" s="7"/>
      <c r="D59" s="7"/>
      <c r="E59" s="7"/>
      <c r="F59" s="7"/>
    </row>
    <row r="60" spans="1:6" ht="14.25">
      <c r="A60" s="7"/>
      <c r="B60" s="7"/>
      <c r="C60" s="7"/>
      <c r="D60" s="7"/>
      <c r="E60" s="7"/>
      <c r="F60" s="7"/>
    </row>
    <row r="61" spans="1:6" ht="14.25">
      <c r="A61" s="7"/>
      <c r="B61" s="7"/>
      <c r="C61" s="7"/>
      <c r="D61" s="7"/>
      <c r="E61" s="7"/>
      <c r="F61" s="7"/>
    </row>
    <row r="62" spans="1:6" ht="14.25">
      <c r="A62" s="7"/>
      <c r="B62" s="7"/>
      <c r="C62" s="7"/>
      <c r="D62" s="7"/>
      <c r="E62" s="7"/>
      <c r="F62" s="7"/>
    </row>
    <row r="63" spans="1:6" ht="14.25">
      <c r="A63" s="7"/>
      <c r="B63" s="7"/>
      <c r="C63" s="7"/>
      <c r="D63" s="7"/>
      <c r="E63" s="7"/>
      <c r="F63" s="7"/>
    </row>
    <row r="64" spans="1:6" ht="14.25">
      <c r="A64" s="7"/>
      <c r="B64" s="7"/>
      <c r="C64" s="7"/>
      <c r="D64" s="7"/>
      <c r="E64" s="7"/>
      <c r="F64" s="7"/>
    </row>
    <row r="65" spans="1:6" ht="14.25">
      <c r="A65" s="7"/>
      <c r="B65" s="7"/>
      <c r="C65" s="7"/>
      <c r="D65" s="7"/>
      <c r="E65" s="7"/>
      <c r="F65" s="7"/>
    </row>
    <row r="66" spans="1:6" ht="14.25">
      <c r="A66" s="7"/>
      <c r="B66" s="7"/>
      <c r="C66" s="7"/>
      <c r="D66" s="7"/>
      <c r="E66" s="7"/>
      <c r="F66" s="7"/>
    </row>
    <row r="67" spans="1:6" ht="14.25">
      <c r="A67" s="7"/>
      <c r="B67" s="7"/>
      <c r="C67" s="7"/>
      <c r="D67" s="7"/>
      <c r="E67" s="7"/>
      <c r="F67" s="7"/>
    </row>
    <row r="68" spans="1:6" ht="14.25">
      <c r="A68" s="7"/>
      <c r="B68" s="7"/>
      <c r="C68" s="7"/>
      <c r="D68" s="7"/>
      <c r="E68" s="7"/>
      <c r="F68" s="7"/>
    </row>
    <row r="69" spans="1:6" ht="14.25">
      <c r="A69" s="7"/>
      <c r="B69" s="7"/>
      <c r="C69" s="7"/>
      <c r="D69" s="7"/>
      <c r="E69" s="7"/>
      <c r="F69" s="7"/>
    </row>
    <row r="70" spans="1:6" ht="14.25">
      <c r="A70" s="7"/>
      <c r="B70" s="7"/>
      <c r="C70" s="7"/>
      <c r="D70" s="7"/>
      <c r="E70" s="7"/>
      <c r="F70" s="7"/>
    </row>
    <row r="71" spans="1:6" ht="14.25">
      <c r="A71" s="7"/>
      <c r="B71" s="7"/>
      <c r="C71" s="7"/>
      <c r="D71" s="7"/>
      <c r="E71" s="7"/>
      <c r="F71" s="7"/>
    </row>
    <row r="72" spans="1:6" ht="14.25">
      <c r="A72" s="7"/>
      <c r="B72" s="7"/>
      <c r="C72" s="7"/>
      <c r="D72" s="7"/>
      <c r="E72" s="7"/>
      <c r="F72" s="7"/>
    </row>
    <row r="73" spans="1:6" ht="14.25">
      <c r="A73" s="7"/>
      <c r="B73" s="7"/>
      <c r="C73" s="7"/>
      <c r="D73" s="7"/>
      <c r="E73" s="7"/>
      <c r="F73" s="7"/>
    </row>
    <row r="74" spans="1:6" ht="14.25">
      <c r="A74" s="7"/>
      <c r="B74" s="7"/>
      <c r="C74" s="7"/>
      <c r="D74" s="7"/>
      <c r="E74" s="7"/>
      <c r="F74" s="7"/>
    </row>
    <row r="75" spans="1:6" ht="14.25">
      <c r="A75" s="7"/>
      <c r="B75" s="7"/>
      <c r="C75" s="7"/>
      <c r="D75" s="7"/>
      <c r="E75" s="7"/>
      <c r="F75" s="7"/>
    </row>
    <row r="76" spans="1:6" ht="14.25">
      <c r="A76" s="7"/>
      <c r="B76" s="7"/>
      <c r="C76" s="7"/>
      <c r="D76" s="7"/>
      <c r="E76" s="7"/>
      <c r="F76" s="7"/>
    </row>
    <row r="77" spans="1:6" ht="14.25">
      <c r="A77" s="7"/>
      <c r="B77" s="7"/>
      <c r="C77" s="7"/>
      <c r="D77" s="7"/>
      <c r="E77" s="7"/>
      <c r="F77" s="7"/>
    </row>
    <row r="78" spans="1:6" ht="14.25">
      <c r="A78" s="7"/>
      <c r="B78" s="7"/>
      <c r="C78" s="7"/>
      <c r="D78" s="7"/>
      <c r="E78" s="7"/>
      <c r="F78" s="7"/>
    </row>
    <row r="79" spans="1:6" ht="14.25">
      <c r="A79" s="7"/>
      <c r="B79" s="7"/>
      <c r="C79" s="7"/>
      <c r="D79" s="7"/>
      <c r="E79" s="7"/>
      <c r="F79" s="7"/>
    </row>
    <row r="80" spans="1:6" ht="14.25">
      <c r="A80" s="7"/>
      <c r="B80" s="7"/>
      <c r="C80" s="7"/>
      <c r="D80" s="7"/>
      <c r="E80" s="7"/>
      <c r="F80" s="7"/>
    </row>
    <row r="81" spans="1:6" ht="14.25">
      <c r="A81" s="7"/>
      <c r="B81" s="7"/>
      <c r="C81" s="7"/>
      <c r="D81" s="7"/>
      <c r="E81" s="7"/>
      <c r="F81" s="7"/>
    </row>
    <row r="82" spans="1:6" ht="14.25">
      <c r="A82" s="7"/>
      <c r="B82" s="7"/>
      <c r="C82" s="7"/>
      <c r="D82" s="7"/>
      <c r="E82" s="7"/>
      <c r="F82" s="7"/>
    </row>
    <row r="83" spans="1:6" ht="14.25">
      <c r="A83" s="7"/>
      <c r="B83" s="7"/>
      <c r="C83" s="7"/>
      <c r="D83" s="7"/>
      <c r="E83" s="7"/>
      <c r="F83" s="7"/>
    </row>
    <row r="84" spans="1:6" ht="14.25">
      <c r="A84" s="7"/>
      <c r="B84" s="7"/>
      <c r="C84" s="7"/>
      <c r="D84" s="7"/>
      <c r="E84" s="7"/>
      <c r="F84" s="7"/>
    </row>
    <row r="85" spans="1:6" ht="14.25">
      <c r="A85" s="7"/>
      <c r="B85" s="7"/>
      <c r="C85" s="7"/>
      <c r="D85" s="7"/>
      <c r="E85" s="7"/>
      <c r="F85" s="7"/>
    </row>
    <row r="86" spans="1:6" ht="14.25">
      <c r="A86" s="7"/>
      <c r="B86" s="7"/>
      <c r="C86" s="7"/>
      <c r="D86" s="7"/>
      <c r="E86" s="7"/>
      <c r="F86" s="7"/>
    </row>
    <row r="87" spans="1:6" ht="14.25">
      <c r="A87" s="7"/>
      <c r="B87" s="7"/>
      <c r="C87" s="7"/>
      <c r="D87" s="7"/>
      <c r="E87" s="7"/>
      <c r="F87" s="7"/>
    </row>
    <row r="88" spans="1:6" ht="14.25">
      <c r="A88" s="7"/>
      <c r="B88" s="7"/>
      <c r="C88" s="7"/>
      <c r="D88" s="7"/>
      <c r="E88" s="7"/>
      <c r="F88" s="7"/>
    </row>
    <row r="89" spans="1:6" ht="14.25">
      <c r="A89" s="7"/>
      <c r="B89" s="7"/>
      <c r="C89" s="7"/>
      <c r="D89" s="7"/>
      <c r="E89" s="7"/>
      <c r="F89" s="7"/>
    </row>
    <row r="90" spans="1:6" ht="14.25">
      <c r="A90" s="7"/>
      <c r="B90" s="7"/>
      <c r="C90" s="7"/>
      <c r="D90" s="7"/>
      <c r="E90" s="7"/>
      <c r="F90" s="7"/>
    </row>
    <row r="91" spans="1:6" ht="14.25">
      <c r="A91" s="7"/>
      <c r="B91" s="7"/>
      <c r="C91" s="7"/>
      <c r="D91" s="7"/>
      <c r="E91" s="7"/>
      <c r="F91" s="7"/>
    </row>
    <row r="92" spans="1:6" ht="14.25">
      <c r="A92" s="7"/>
      <c r="B92" s="7"/>
      <c r="C92" s="7"/>
      <c r="D92" s="7"/>
      <c r="E92" s="7"/>
      <c r="F92" s="7"/>
    </row>
    <row r="93" spans="1:6" ht="14.25">
      <c r="A93" s="7"/>
      <c r="B93" s="7"/>
      <c r="C93" s="7"/>
      <c r="D93" s="7"/>
      <c r="E93" s="7"/>
      <c r="F93" s="7"/>
    </row>
    <row r="94" spans="1:6" ht="14.25">
      <c r="A94" s="7"/>
      <c r="B94" s="7"/>
      <c r="C94" s="7"/>
      <c r="D94" s="7"/>
      <c r="E94" s="7"/>
      <c r="F94" s="7"/>
    </row>
    <row r="95" spans="1:6" ht="14.25">
      <c r="A95" s="7"/>
      <c r="B95" s="7"/>
      <c r="C95" s="7"/>
      <c r="D95" s="7"/>
      <c r="E95" s="7"/>
      <c r="F95" s="7"/>
    </row>
    <row r="96" spans="1:6" ht="14.25">
      <c r="A96" s="7"/>
      <c r="B96" s="7"/>
      <c r="C96" s="7"/>
      <c r="D96" s="7"/>
      <c r="E96" s="7"/>
      <c r="F96" s="7"/>
    </row>
    <row r="97" spans="1:6" ht="14.25">
      <c r="A97" s="7"/>
      <c r="B97" s="7"/>
      <c r="C97" s="7"/>
      <c r="D97" s="7"/>
      <c r="E97" s="7"/>
      <c r="F97" s="7"/>
    </row>
    <row r="98" spans="1:6" ht="14.25">
      <c r="A98" s="7"/>
      <c r="B98" s="7"/>
      <c r="C98" s="7"/>
      <c r="D98" s="7"/>
      <c r="E98" s="7"/>
      <c r="F98" s="7"/>
    </row>
    <row r="99" spans="1:6" ht="14.25">
      <c r="A99" s="7"/>
      <c r="B99" s="7"/>
      <c r="C99" s="7"/>
      <c r="D99" s="7"/>
      <c r="E99" s="7"/>
      <c r="F99" s="7"/>
    </row>
    <row r="100" spans="1:6" ht="14.25">
      <c r="A100" s="7"/>
      <c r="B100" s="7"/>
      <c r="C100" s="7"/>
      <c r="D100" s="7"/>
      <c r="E100" s="7"/>
      <c r="F100" s="7"/>
    </row>
    <row r="101" spans="1:6" ht="14.25">
      <c r="A101" s="7"/>
      <c r="B101" s="7"/>
      <c r="C101" s="7"/>
      <c r="D101" s="7"/>
      <c r="E101" s="7"/>
      <c r="F101" s="7"/>
    </row>
    <row r="102" spans="1:6" ht="14.25">
      <c r="A102" s="7"/>
      <c r="B102" s="7"/>
      <c r="C102" s="7"/>
      <c r="D102" s="7"/>
      <c r="E102" s="7"/>
      <c r="F102" s="7"/>
    </row>
    <row r="103" spans="1:6" ht="14.25">
      <c r="A103" s="7"/>
      <c r="B103" s="7"/>
      <c r="C103" s="7"/>
      <c r="D103" s="7"/>
      <c r="E103" s="7"/>
      <c r="F103" s="7"/>
    </row>
    <row r="104" spans="1:6" ht="14.25">
      <c r="A104" s="7"/>
      <c r="B104" s="7"/>
      <c r="C104" s="7"/>
      <c r="D104" s="7"/>
      <c r="E104" s="7"/>
      <c r="F104" s="7"/>
    </row>
    <row r="105" spans="1:6" ht="14.25">
      <c r="A105" s="7"/>
      <c r="B105" s="7"/>
      <c r="C105" s="7"/>
      <c r="D105" s="7"/>
      <c r="E105" s="7"/>
      <c r="F105" s="7"/>
    </row>
    <row r="106" spans="1:6" ht="14.25">
      <c r="A106" s="7"/>
      <c r="B106" s="7"/>
      <c r="C106" s="7"/>
      <c r="D106" s="7"/>
      <c r="E106" s="7"/>
      <c r="F106" s="7"/>
    </row>
    <row r="107" spans="1:6" ht="14.25">
      <c r="A107" s="7"/>
      <c r="B107" s="7"/>
      <c r="C107" s="7"/>
      <c r="D107" s="7"/>
      <c r="E107" s="7"/>
      <c r="F107" s="7"/>
    </row>
    <row r="108" spans="1:6" ht="14.25">
      <c r="A108" s="7"/>
      <c r="B108" s="7"/>
      <c r="C108" s="7"/>
      <c r="D108" s="7"/>
      <c r="E108" s="7"/>
      <c r="F108" s="7"/>
    </row>
    <row r="109" spans="1:6" ht="14.25">
      <c r="A109" s="7"/>
      <c r="B109" s="7"/>
      <c r="C109" s="7"/>
      <c r="D109" s="7"/>
      <c r="E109" s="7"/>
      <c r="F109" s="7"/>
    </row>
    <row r="110" spans="1:6" ht="14.25">
      <c r="A110" s="7"/>
      <c r="B110" s="7"/>
      <c r="C110" s="7"/>
      <c r="D110" s="7"/>
      <c r="E110" s="7"/>
      <c r="F110" s="7"/>
    </row>
    <row r="111" spans="1:6" ht="14.25">
      <c r="A111" s="7"/>
      <c r="B111" s="7"/>
      <c r="C111" s="7"/>
      <c r="D111" s="7"/>
      <c r="E111" s="7"/>
      <c r="F111" s="7"/>
    </row>
    <row r="112" spans="1:6" ht="14.25">
      <c r="A112" s="7"/>
      <c r="B112" s="7"/>
      <c r="C112" s="7"/>
      <c r="D112" s="7"/>
      <c r="E112" s="7"/>
      <c r="F112" s="7"/>
    </row>
    <row r="113" spans="1:6" ht="14.25">
      <c r="A113" s="7"/>
      <c r="B113" s="7"/>
      <c r="C113" s="7"/>
      <c r="D113" s="7"/>
      <c r="E113" s="7"/>
      <c r="F113" s="7"/>
    </row>
    <row r="114" spans="1:6" ht="14.25">
      <c r="A114" s="7"/>
      <c r="B114" s="7"/>
      <c r="C114" s="7"/>
      <c r="D114" s="7"/>
      <c r="E114" s="7"/>
      <c r="F114" s="7"/>
    </row>
    <row r="115" spans="1:6" ht="14.25">
      <c r="A115" s="7"/>
      <c r="B115" s="7"/>
      <c r="C115" s="7"/>
      <c r="D115" s="7"/>
      <c r="E115" s="7"/>
      <c r="F115" s="7"/>
    </row>
    <row r="116" spans="1:6" ht="14.25">
      <c r="A116" s="7"/>
      <c r="B116" s="7"/>
      <c r="C116" s="7"/>
      <c r="D116" s="7"/>
      <c r="E116" s="7"/>
      <c r="F116" s="7"/>
    </row>
    <row r="117" spans="1:6" ht="14.25">
      <c r="A117" s="7"/>
      <c r="B117" s="7"/>
      <c r="C117" s="7"/>
      <c r="D117" s="7"/>
      <c r="E117" s="7"/>
      <c r="F117" s="7"/>
    </row>
    <row r="118" spans="1:6" ht="14.25">
      <c r="A118" s="7"/>
      <c r="B118" s="7"/>
      <c r="C118" s="7"/>
      <c r="D118" s="7"/>
      <c r="E118" s="7"/>
      <c r="F118" s="7"/>
    </row>
  </sheetData>
  <sheetProtection/>
  <mergeCells count="2">
    <mergeCell ref="A1:F1"/>
    <mergeCell ref="A31:F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zoomScale="75" zoomScaleNormal="75" zoomScalePageLayoutView="0" workbookViewId="0" topLeftCell="A4">
      <selection activeCell="B29" sqref="B29:F29"/>
    </sheetView>
  </sheetViews>
  <sheetFormatPr defaultColWidth="9.140625" defaultRowHeight="15"/>
  <cols>
    <col min="1" max="1" width="4.8515625" style="1" customWidth="1"/>
    <col min="2" max="2" width="56.28125" style="1" customWidth="1"/>
    <col min="3" max="3" width="18.421875" style="1" customWidth="1"/>
    <col min="4" max="4" width="20.7109375" style="1" customWidth="1"/>
    <col min="5" max="5" width="28.140625" style="1" customWidth="1"/>
    <col min="6" max="6" width="31.421875" style="1" customWidth="1"/>
    <col min="7" max="16384" width="9.140625" style="1" customWidth="1"/>
  </cols>
  <sheetData>
    <row r="1" spans="1:6" ht="94.5" customHeight="1">
      <c r="A1" s="33" t="s">
        <v>79</v>
      </c>
      <c r="B1" s="33"/>
      <c r="C1" s="33"/>
      <c r="D1" s="33"/>
      <c r="E1" s="33"/>
      <c r="F1" s="33"/>
    </row>
    <row r="2" spans="1:6" ht="92.25" customHeight="1">
      <c r="A2" s="4" t="s">
        <v>10</v>
      </c>
      <c r="B2" s="4" t="s">
        <v>11</v>
      </c>
      <c r="C2" s="4" t="s">
        <v>12</v>
      </c>
      <c r="D2" s="22" t="s">
        <v>62</v>
      </c>
      <c r="E2" s="22" t="s">
        <v>80</v>
      </c>
      <c r="F2" s="22" t="s">
        <v>81</v>
      </c>
    </row>
    <row r="3" spans="1:6" ht="25.5" customHeight="1">
      <c r="A3" s="4">
        <v>1</v>
      </c>
      <c r="B3" s="5" t="s">
        <v>13</v>
      </c>
      <c r="C3" s="4" t="s">
        <v>14</v>
      </c>
      <c r="D3" s="24">
        <v>245</v>
      </c>
      <c r="E3" s="24">
        <v>245</v>
      </c>
      <c r="F3" s="24">
        <v>245</v>
      </c>
    </row>
    <row r="4" spans="1:6" ht="59.25" customHeight="1">
      <c r="A4" s="4">
        <v>2</v>
      </c>
      <c r="B4" s="5" t="s">
        <v>15</v>
      </c>
      <c r="C4" s="4" t="s">
        <v>14</v>
      </c>
      <c r="D4" s="24">
        <v>188.85133333333337</v>
      </c>
      <c r="E4" s="24">
        <v>185.1575</v>
      </c>
      <c r="F4" s="24">
        <v>187.615</v>
      </c>
    </row>
    <row r="5" spans="1:6" ht="21.75" customHeight="1">
      <c r="A5" s="4">
        <v>3</v>
      </c>
      <c r="B5" s="5" t="s">
        <v>16</v>
      </c>
      <c r="C5" s="4" t="s">
        <v>17</v>
      </c>
      <c r="D5" s="24">
        <v>769.9114480000001</v>
      </c>
      <c r="E5" s="24">
        <v>798.73</v>
      </c>
      <c r="F5" s="24">
        <v>777.6640729999999</v>
      </c>
    </row>
    <row r="6" spans="1:6" ht="29.25" customHeight="1">
      <c r="A6" s="4">
        <v>4</v>
      </c>
      <c r="B6" s="5" t="s">
        <v>49</v>
      </c>
      <c r="C6" s="4" t="s">
        <v>17</v>
      </c>
      <c r="D6" s="24">
        <v>642.633589</v>
      </c>
      <c r="E6" s="24">
        <v>674.8021</v>
      </c>
      <c r="F6" s="24">
        <v>649.8503979099687</v>
      </c>
    </row>
    <row r="7" spans="1:6" ht="24.75" customHeight="1">
      <c r="A7" s="4">
        <v>5</v>
      </c>
      <c r="B7" s="5" t="s">
        <v>18</v>
      </c>
      <c r="C7" s="4" t="s">
        <v>19</v>
      </c>
      <c r="D7" s="24">
        <v>1516.4489999999998</v>
      </c>
      <c r="E7" s="24">
        <v>1483.7952</v>
      </c>
      <c r="F7" s="24">
        <v>1470.6232634550643</v>
      </c>
    </row>
    <row r="8" spans="1:6" ht="24" customHeight="1">
      <c r="A8" s="4">
        <v>6</v>
      </c>
      <c r="B8" s="5" t="s">
        <v>20</v>
      </c>
      <c r="C8" s="4" t="s">
        <v>19</v>
      </c>
      <c r="D8" s="24">
        <v>1511.55</v>
      </c>
      <c r="E8" s="24">
        <v>1479.1645</v>
      </c>
      <c r="F8" s="24">
        <v>1465.9925967883976</v>
      </c>
    </row>
    <row r="9" spans="1:6" ht="21.75" customHeight="1">
      <c r="A9" s="4">
        <v>7</v>
      </c>
      <c r="B9" s="6" t="s">
        <v>21</v>
      </c>
      <c r="C9" s="4" t="s">
        <v>22</v>
      </c>
      <c r="D9" s="25"/>
      <c r="E9" s="25">
        <v>1819.9642350757128</v>
      </c>
      <c r="F9" s="25">
        <v>2208.5329723938758</v>
      </c>
    </row>
    <row r="10" spans="1:6" ht="24.75" customHeight="1">
      <c r="A10" s="4" t="s">
        <v>23</v>
      </c>
      <c r="B10" s="6" t="s">
        <v>24</v>
      </c>
      <c r="C10" s="4" t="s">
        <v>22</v>
      </c>
      <c r="D10" s="25"/>
      <c r="E10" s="25">
        <v>575.0710521425029</v>
      </c>
      <c r="F10" s="25">
        <v>705.1188492826179</v>
      </c>
    </row>
    <row r="11" spans="1:6" ht="28.5">
      <c r="A11" s="4" t="s">
        <v>25</v>
      </c>
      <c r="B11" s="6" t="s">
        <v>26</v>
      </c>
      <c r="C11" s="4" t="s">
        <v>22</v>
      </c>
      <c r="D11" s="25"/>
      <c r="E11" s="25">
        <v>333.41606413331095</v>
      </c>
      <c r="F11" s="25">
        <v>352.1572428723998</v>
      </c>
    </row>
    <row r="12" spans="1:6" ht="30">
      <c r="A12" s="4" t="s">
        <v>27</v>
      </c>
      <c r="B12" s="6" t="s">
        <v>50</v>
      </c>
      <c r="C12" s="4" t="s">
        <v>22</v>
      </c>
      <c r="D12" s="25"/>
      <c r="E12" s="25">
        <v>911.477118799899</v>
      </c>
      <c r="F12" s="25">
        <v>1151.256880238858</v>
      </c>
    </row>
    <row r="13" spans="1:7" ht="14.25">
      <c r="A13" s="4"/>
      <c r="B13" s="5"/>
      <c r="C13" s="4"/>
      <c r="D13" s="24"/>
      <c r="E13" s="24"/>
      <c r="F13" s="24"/>
      <c r="G13" s="9"/>
    </row>
    <row r="14" spans="1:6" ht="14.25">
      <c r="A14" s="4" t="s">
        <v>28</v>
      </c>
      <c r="B14" s="5" t="s">
        <v>29</v>
      </c>
      <c r="C14" s="4" t="s">
        <v>22</v>
      </c>
      <c r="D14" s="25"/>
      <c r="E14" s="25">
        <v>573.5909249340912</v>
      </c>
      <c r="F14" s="24">
        <v>703.6330509693628</v>
      </c>
    </row>
    <row r="15" spans="1:6" ht="14.25">
      <c r="A15" s="4"/>
      <c r="B15" s="5" t="s">
        <v>30</v>
      </c>
      <c r="C15" s="4" t="s">
        <v>31</v>
      </c>
      <c r="D15" s="24">
        <v>250.8477248433762</v>
      </c>
      <c r="E15" s="24">
        <v>245</v>
      </c>
      <c r="F15" s="24">
        <v>245</v>
      </c>
    </row>
    <row r="16" spans="1:6" ht="14.25">
      <c r="A16" s="4" t="s">
        <v>32</v>
      </c>
      <c r="B16" s="5" t="s">
        <v>46</v>
      </c>
      <c r="C16" s="4" t="s">
        <v>22</v>
      </c>
      <c r="D16" s="25"/>
      <c r="E16" s="25">
        <v>911.4771187998991</v>
      </c>
      <c r="F16" s="25">
        <v>1151.256880238858</v>
      </c>
    </row>
    <row r="17" spans="1:6" ht="14.25">
      <c r="A17" s="4"/>
      <c r="B17" s="5" t="s">
        <v>36</v>
      </c>
      <c r="C17" s="4" t="s">
        <v>33</v>
      </c>
      <c r="D17" s="24">
        <v>180.35162764788004</v>
      </c>
      <c r="E17" s="24">
        <v>178.6</v>
      </c>
      <c r="F17" s="24">
        <v>178.6</v>
      </c>
    </row>
    <row r="18" spans="1:6" ht="41.25" customHeight="1">
      <c r="A18" s="4"/>
      <c r="B18" s="5" t="s">
        <v>34</v>
      </c>
      <c r="C18" s="4"/>
      <c r="D18" s="24"/>
      <c r="E18" s="24" t="s">
        <v>64</v>
      </c>
      <c r="F18" s="24" t="str">
        <f>E18</f>
        <v>Приказ Минэнерго России от 20.06.2018г. №474 </v>
      </c>
    </row>
    <row r="19" spans="1:6" ht="15">
      <c r="A19" s="4">
        <v>11</v>
      </c>
      <c r="B19" s="6" t="s">
        <v>37</v>
      </c>
      <c r="C19" s="8" t="s">
        <v>22</v>
      </c>
      <c r="D19" s="24"/>
      <c r="E19" s="29">
        <f>E20+E21+E22</f>
        <v>1817.751765432457</v>
      </c>
      <c r="F19" s="29">
        <f>F20+F21+F22</f>
        <v>2206.253413996612</v>
      </c>
    </row>
    <row r="20" spans="1:6" ht="23.25" customHeight="1">
      <c r="A20" s="4" t="s">
        <v>38</v>
      </c>
      <c r="B20" s="5" t="s">
        <v>41</v>
      </c>
      <c r="C20" s="4" t="s">
        <v>22</v>
      </c>
      <c r="D20" s="25"/>
      <c r="E20" s="25">
        <f>574379.258060714/1000</f>
        <v>574.379258060714</v>
      </c>
      <c r="F20" s="25">
        <v>704.424404593</v>
      </c>
    </row>
    <row r="21" spans="1:6" ht="21" customHeight="1">
      <c r="A21" s="4" t="s">
        <v>39</v>
      </c>
      <c r="B21" s="5" t="s">
        <v>42</v>
      </c>
      <c r="C21" s="4" t="s">
        <v>22</v>
      </c>
      <c r="D21" s="25"/>
      <c r="E21" s="25">
        <f>331895.388571844/1000</f>
        <v>331.895388571844</v>
      </c>
      <c r="F21" s="25">
        <v>350.572129164754</v>
      </c>
    </row>
    <row r="22" spans="1:6" ht="33.75" customHeight="1">
      <c r="A22" s="4" t="s">
        <v>40</v>
      </c>
      <c r="B22" s="5" t="s">
        <v>52</v>
      </c>
      <c r="C22" s="4" t="s">
        <v>22</v>
      </c>
      <c r="D22" s="25"/>
      <c r="E22" s="29">
        <f>E12</f>
        <v>911.477118799899</v>
      </c>
      <c r="F22" s="29">
        <f>F12</f>
        <v>1151.256880238858</v>
      </c>
    </row>
    <row r="23" spans="1:6" ht="14.25">
      <c r="A23" s="4" t="s">
        <v>43</v>
      </c>
      <c r="B23" s="5" t="s">
        <v>51</v>
      </c>
      <c r="C23" s="4" t="s">
        <v>22</v>
      </c>
      <c r="D23" s="26"/>
      <c r="E23" s="26"/>
      <c r="F23" s="26"/>
    </row>
    <row r="24" spans="1:6" ht="14.25">
      <c r="A24" s="4"/>
      <c r="B24" s="5"/>
      <c r="C24" s="4"/>
      <c r="D24" s="26"/>
      <c r="E24" s="26"/>
      <c r="F24" s="26"/>
    </row>
    <row r="25" spans="1:6" ht="28.5">
      <c r="A25" s="4" t="s">
        <v>44</v>
      </c>
      <c r="B25" s="5" t="s">
        <v>53</v>
      </c>
      <c r="C25" s="4" t="s">
        <v>47</v>
      </c>
      <c r="D25" s="27"/>
      <c r="E25" s="27"/>
      <c r="F25" s="27"/>
    </row>
    <row r="26" spans="1:6" ht="14.25">
      <c r="A26" s="4"/>
      <c r="B26" s="5"/>
      <c r="C26" s="4"/>
      <c r="D26" s="26"/>
      <c r="E26" s="26"/>
      <c r="F26" s="26"/>
    </row>
    <row r="27" spans="1:6" ht="65.25" customHeight="1">
      <c r="A27" s="4" t="s">
        <v>45</v>
      </c>
      <c r="B27" s="5" t="s">
        <v>54</v>
      </c>
      <c r="C27" s="4" t="s">
        <v>22</v>
      </c>
      <c r="D27" s="24"/>
      <c r="E27" s="24"/>
      <c r="F27" s="24"/>
    </row>
    <row r="28" spans="1:6" ht="19.5" customHeight="1">
      <c r="A28" s="7"/>
      <c r="B28" s="17"/>
      <c r="C28" s="7"/>
      <c r="D28" s="7"/>
      <c r="E28" s="7"/>
      <c r="F28" s="7"/>
    </row>
    <row r="29" spans="1:6" ht="60.75" customHeight="1">
      <c r="A29" s="15"/>
      <c r="B29" s="34"/>
      <c r="C29" s="34"/>
      <c r="D29" s="34"/>
      <c r="E29" s="34"/>
      <c r="F29" s="34"/>
    </row>
    <row r="30" spans="1:9" s="11" customFormat="1" ht="47.25" customHeight="1">
      <c r="A30" s="18"/>
      <c r="B30" s="34"/>
      <c r="C30" s="34"/>
      <c r="D30" s="34"/>
      <c r="E30" s="34"/>
      <c r="F30" s="34"/>
      <c r="G30" s="10"/>
      <c r="H30" s="10"/>
      <c r="I30" s="10"/>
    </row>
    <row r="31" spans="1:9" s="11" customFormat="1" ht="17.25" customHeight="1">
      <c r="A31" s="20"/>
      <c r="B31" s="20"/>
      <c r="C31" s="20"/>
      <c r="D31" s="20"/>
      <c r="E31" s="20"/>
      <c r="F31" s="20"/>
      <c r="G31" s="10"/>
      <c r="H31" s="10"/>
      <c r="I31" s="10"/>
    </row>
    <row r="32" spans="1:9" s="11" customFormat="1" ht="18" customHeight="1">
      <c r="A32" s="12"/>
      <c r="B32" s="12"/>
      <c r="C32" s="10"/>
      <c r="D32" s="10"/>
      <c r="E32" s="10"/>
      <c r="F32" s="10"/>
      <c r="G32" s="10"/>
      <c r="H32" s="10"/>
      <c r="I32" s="10"/>
    </row>
    <row r="33" spans="1:9" s="11" customFormat="1" ht="17.25" customHeight="1">
      <c r="A33" s="12"/>
      <c r="B33" s="12"/>
      <c r="C33" s="10"/>
      <c r="D33" s="10"/>
      <c r="E33" s="10"/>
      <c r="F33" s="10"/>
      <c r="G33" s="10"/>
      <c r="H33" s="10"/>
      <c r="I33" s="10"/>
    </row>
    <row r="34" spans="1:6" ht="20.25" customHeight="1">
      <c r="A34" s="7"/>
      <c r="B34" s="17"/>
      <c r="C34" s="7"/>
      <c r="D34" s="7"/>
      <c r="E34" s="7"/>
      <c r="F34" s="7"/>
    </row>
    <row r="35" spans="1:6" ht="21" customHeight="1">
      <c r="A35" s="7"/>
      <c r="B35" s="17"/>
      <c r="C35" s="7"/>
      <c r="D35" s="7"/>
      <c r="E35" s="7"/>
      <c r="F35" s="7"/>
    </row>
    <row r="36" spans="1:6" ht="14.25">
      <c r="A36" s="7"/>
      <c r="B36" s="17"/>
      <c r="C36" s="7"/>
      <c r="D36" s="7"/>
      <c r="E36" s="7"/>
      <c r="F36" s="7"/>
    </row>
    <row r="37" spans="1:6" ht="14.25">
      <c r="A37" s="7"/>
      <c r="B37" s="17"/>
      <c r="C37" s="7"/>
      <c r="D37" s="7"/>
      <c r="E37" s="7"/>
      <c r="F37" s="7"/>
    </row>
    <row r="38" spans="1:6" ht="14.25">
      <c r="A38" s="7"/>
      <c r="B38" s="17"/>
      <c r="C38" s="7"/>
      <c r="D38" s="7"/>
      <c r="E38" s="7"/>
      <c r="F38" s="7"/>
    </row>
    <row r="39" spans="1:6" ht="14.25">
      <c r="A39" s="7"/>
      <c r="B39" s="17"/>
      <c r="C39" s="7"/>
      <c r="D39" s="7"/>
      <c r="E39" s="7"/>
      <c r="F39" s="7"/>
    </row>
    <row r="40" spans="1:6" ht="14.25">
      <c r="A40" s="7"/>
      <c r="B40" s="17"/>
      <c r="C40" s="7"/>
      <c r="D40" s="7"/>
      <c r="E40" s="7"/>
      <c r="F40" s="7"/>
    </row>
    <row r="41" spans="1:6" ht="14.25">
      <c r="A41" s="7"/>
      <c r="B41" s="17"/>
      <c r="C41" s="7"/>
      <c r="D41" s="7"/>
      <c r="E41" s="7"/>
      <c r="F41" s="7"/>
    </row>
    <row r="42" spans="1:6" ht="14.25">
      <c r="A42" s="7"/>
      <c r="B42" s="17"/>
      <c r="C42" s="7"/>
      <c r="D42" s="7"/>
      <c r="E42" s="7"/>
      <c r="F42" s="7"/>
    </row>
    <row r="43" spans="1:6" ht="14.25">
      <c r="A43" s="7"/>
      <c r="B43" s="17"/>
      <c r="C43" s="7"/>
      <c r="D43" s="7"/>
      <c r="E43" s="7"/>
      <c r="F43" s="7"/>
    </row>
    <row r="44" spans="1:6" ht="14.25">
      <c r="A44" s="7"/>
      <c r="B44" s="17"/>
      <c r="C44" s="7"/>
      <c r="D44" s="7"/>
      <c r="E44" s="7"/>
      <c r="F44" s="7"/>
    </row>
    <row r="45" spans="1:6" ht="14.25">
      <c r="A45" s="7"/>
      <c r="B45" s="17"/>
      <c r="C45" s="7"/>
      <c r="D45" s="7"/>
      <c r="E45" s="7"/>
      <c r="F45" s="7"/>
    </row>
    <row r="46" spans="1:6" ht="14.25">
      <c r="A46" s="7"/>
      <c r="B46" s="17"/>
      <c r="C46" s="7"/>
      <c r="D46" s="7"/>
      <c r="E46" s="7"/>
      <c r="F46" s="7"/>
    </row>
    <row r="47" spans="1:6" ht="14.25">
      <c r="A47" s="7"/>
      <c r="B47" s="17"/>
      <c r="C47" s="7"/>
      <c r="D47" s="7"/>
      <c r="E47" s="7"/>
      <c r="F47" s="7"/>
    </row>
    <row r="48" spans="1:6" ht="14.25">
      <c r="A48" s="7"/>
      <c r="B48" s="17"/>
      <c r="C48" s="7"/>
      <c r="D48" s="7"/>
      <c r="E48" s="7"/>
      <c r="F48" s="7"/>
    </row>
    <row r="49" spans="1:6" ht="14.25">
      <c r="A49" s="7"/>
      <c r="B49" s="17"/>
      <c r="C49" s="7"/>
      <c r="D49" s="7"/>
      <c r="E49" s="7"/>
      <c r="F49" s="7"/>
    </row>
    <row r="50" spans="1:6" ht="14.25">
      <c r="A50" s="7"/>
      <c r="B50" s="7"/>
      <c r="C50" s="7"/>
      <c r="D50" s="7"/>
      <c r="E50" s="7"/>
      <c r="F50" s="7"/>
    </row>
    <row r="51" spans="1:6" ht="14.25">
      <c r="A51" s="7"/>
      <c r="B51" s="7"/>
      <c r="C51" s="7"/>
      <c r="D51" s="7"/>
      <c r="E51" s="7"/>
      <c r="F51" s="7"/>
    </row>
    <row r="52" spans="1:6" ht="14.25">
      <c r="A52" s="7"/>
      <c r="B52" s="7"/>
      <c r="C52" s="7"/>
      <c r="D52" s="7"/>
      <c r="E52" s="7"/>
      <c r="F52" s="7"/>
    </row>
    <row r="53" spans="1:6" ht="14.25">
      <c r="A53" s="7"/>
      <c r="B53" s="7"/>
      <c r="C53" s="7"/>
      <c r="D53" s="7"/>
      <c r="E53" s="7"/>
      <c r="F53" s="7"/>
    </row>
    <row r="54" spans="1:6" ht="14.25">
      <c r="A54" s="7"/>
      <c r="B54" s="7"/>
      <c r="C54" s="7"/>
      <c r="D54" s="7"/>
      <c r="E54" s="7"/>
      <c r="F54" s="7"/>
    </row>
    <row r="55" spans="1:6" ht="14.25">
      <c r="A55" s="7"/>
      <c r="B55" s="7"/>
      <c r="C55" s="7"/>
      <c r="D55" s="7"/>
      <c r="E55" s="7"/>
      <c r="F55" s="7"/>
    </row>
    <row r="56" spans="1:6" ht="14.25">
      <c r="A56" s="7"/>
      <c r="B56" s="7"/>
      <c r="C56" s="7"/>
      <c r="D56" s="7"/>
      <c r="E56" s="7"/>
      <c r="F56" s="7"/>
    </row>
    <row r="57" spans="1:6" ht="14.25">
      <c r="A57" s="7"/>
      <c r="B57" s="7"/>
      <c r="C57" s="7"/>
      <c r="D57" s="7"/>
      <c r="E57" s="7"/>
      <c r="F57" s="7"/>
    </row>
    <row r="58" spans="1:6" ht="14.25">
      <c r="A58" s="7"/>
      <c r="B58" s="7"/>
      <c r="C58" s="7"/>
      <c r="D58" s="7"/>
      <c r="E58" s="7"/>
      <c r="F58" s="7"/>
    </row>
    <row r="59" spans="1:6" ht="14.25">
      <c r="A59" s="7"/>
      <c r="B59" s="7"/>
      <c r="C59" s="7"/>
      <c r="D59" s="7"/>
      <c r="E59" s="7"/>
      <c r="F59" s="7"/>
    </row>
    <row r="60" spans="1:6" ht="14.25">
      <c r="A60" s="7"/>
      <c r="B60" s="7"/>
      <c r="C60" s="7"/>
      <c r="D60" s="7"/>
      <c r="E60" s="7"/>
      <c r="F60" s="7"/>
    </row>
    <row r="61" spans="1:6" ht="14.25">
      <c r="A61" s="7"/>
      <c r="B61" s="7"/>
      <c r="C61" s="7"/>
      <c r="D61" s="7"/>
      <c r="E61" s="7"/>
      <c r="F61" s="7"/>
    </row>
    <row r="62" spans="1:6" ht="14.25">
      <c r="A62" s="7"/>
      <c r="B62" s="7"/>
      <c r="C62" s="7"/>
      <c r="D62" s="7"/>
      <c r="E62" s="7"/>
      <c r="F62" s="7"/>
    </row>
    <row r="63" spans="1:6" ht="14.25">
      <c r="A63" s="7"/>
      <c r="B63" s="7"/>
      <c r="C63" s="7"/>
      <c r="D63" s="7"/>
      <c r="E63" s="7"/>
      <c r="F63" s="7"/>
    </row>
    <row r="64" spans="1:6" ht="14.25">
      <c r="A64" s="7"/>
      <c r="B64" s="7"/>
      <c r="C64" s="7"/>
      <c r="D64" s="7"/>
      <c r="E64" s="7"/>
      <c r="F64" s="7"/>
    </row>
    <row r="65" spans="1:6" ht="14.25">
      <c r="A65" s="7"/>
      <c r="B65" s="7"/>
      <c r="C65" s="7"/>
      <c r="D65" s="7"/>
      <c r="E65" s="7"/>
      <c r="F65" s="7"/>
    </row>
    <row r="66" spans="1:6" ht="14.25">
      <c r="A66" s="7"/>
      <c r="B66" s="7"/>
      <c r="C66" s="7"/>
      <c r="D66" s="7"/>
      <c r="E66" s="7"/>
      <c r="F66" s="7"/>
    </row>
    <row r="67" spans="1:6" ht="14.25">
      <c r="A67" s="7"/>
      <c r="B67" s="7"/>
      <c r="C67" s="7"/>
      <c r="D67" s="7"/>
      <c r="E67" s="7"/>
      <c r="F67" s="7"/>
    </row>
    <row r="68" spans="1:6" ht="14.25">
      <c r="A68" s="7"/>
      <c r="B68" s="7"/>
      <c r="C68" s="7"/>
      <c r="D68" s="7"/>
      <c r="E68" s="7"/>
      <c r="F68" s="7"/>
    </row>
    <row r="69" spans="1:6" ht="14.25">
      <c r="A69" s="7"/>
      <c r="B69" s="7"/>
      <c r="C69" s="7"/>
      <c r="D69" s="7"/>
      <c r="E69" s="7"/>
      <c r="F69" s="7"/>
    </row>
    <row r="70" spans="1:6" ht="14.25">
      <c r="A70" s="7"/>
      <c r="B70" s="7"/>
      <c r="C70" s="7"/>
      <c r="D70" s="7"/>
      <c r="E70" s="7"/>
      <c r="F70" s="7"/>
    </row>
    <row r="71" spans="1:6" ht="14.25">
      <c r="A71" s="7"/>
      <c r="B71" s="7"/>
      <c r="C71" s="7"/>
      <c r="D71" s="7"/>
      <c r="E71" s="7"/>
      <c r="F71" s="7"/>
    </row>
    <row r="72" spans="1:6" ht="14.25">
      <c r="A72" s="7"/>
      <c r="B72" s="7"/>
      <c r="C72" s="7"/>
      <c r="D72" s="7"/>
      <c r="E72" s="7"/>
      <c r="F72" s="7"/>
    </row>
    <row r="73" spans="1:6" ht="14.25">
      <c r="A73" s="7"/>
      <c r="B73" s="7"/>
      <c r="C73" s="7"/>
      <c r="D73" s="7"/>
      <c r="E73" s="7"/>
      <c r="F73" s="7"/>
    </row>
    <row r="74" spans="1:6" ht="14.25">
      <c r="A74" s="7"/>
      <c r="B74" s="7"/>
      <c r="C74" s="7"/>
      <c r="D74" s="7"/>
      <c r="E74" s="7"/>
      <c r="F74" s="7"/>
    </row>
    <row r="75" spans="1:6" ht="14.25">
      <c r="A75" s="7"/>
      <c r="B75" s="7"/>
      <c r="C75" s="7"/>
      <c r="D75" s="7"/>
      <c r="E75" s="7"/>
      <c r="F75" s="7"/>
    </row>
    <row r="76" spans="1:6" ht="14.25">
      <c r="A76" s="7"/>
      <c r="B76" s="7"/>
      <c r="C76" s="7"/>
      <c r="D76" s="7"/>
      <c r="E76" s="7"/>
      <c r="F76" s="7"/>
    </row>
    <row r="77" spans="1:6" ht="14.25">
      <c r="A77" s="7"/>
      <c r="B77" s="7"/>
      <c r="C77" s="7"/>
      <c r="D77" s="7"/>
      <c r="E77" s="7"/>
      <c r="F77" s="7"/>
    </row>
    <row r="78" spans="1:6" ht="14.25">
      <c r="A78" s="7"/>
      <c r="B78" s="7"/>
      <c r="C78" s="7"/>
      <c r="D78" s="7"/>
      <c r="E78" s="7"/>
      <c r="F78" s="7"/>
    </row>
    <row r="79" spans="1:6" ht="14.25">
      <c r="A79" s="7"/>
      <c r="B79" s="7"/>
      <c r="C79" s="7"/>
      <c r="D79" s="7"/>
      <c r="E79" s="7"/>
      <c r="F79" s="7"/>
    </row>
    <row r="80" spans="1:6" ht="14.25">
      <c r="A80" s="7"/>
      <c r="B80" s="7"/>
      <c r="C80" s="7"/>
      <c r="D80" s="7"/>
      <c r="E80" s="7"/>
      <c r="F80" s="7"/>
    </row>
    <row r="81" spans="1:6" ht="14.25">
      <c r="A81" s="7"/>
      <c r="B81" s="7"/>
      <c r="C81" s="7"/>
      <c r="D81" s="7"/>
      <c r="E81" s="7"/>
      <c r="F81" s="7"/>
    </row>
    <row r="82" spans="1:6" ht="14.25">
      <c r="A82" s="7"/>
      <c r="B82" s="7"/>
      <c r="C82" s="7"/>
      <c r="D82" s="7"/>
      <c r="E82" s="7"/>
      <c r="F82" s="7"/>
    </row>
    <row r="83" spans="1:6" ht="14.25">
      <c r="A83" s="7"/>
      <c r="B83" s="7"/>
      <c r="C83" s="7"/>
      <c r="D83" s="7"/>
      <c r="E83" s="7"/>
      <c r="F83" s="7"/>
    </row>
    <row r="84" spans="1:6" ht="14.25">
      <c r="A84" s="7"/>
      <c r="B84" s="7"/>
      <c r="C84" s="7"/>
      <c r="D84" s="7"/>
      <c r="E84" s="7"/>
      <c r="F84" s="7"/>
    </row>
    <row r="85" spans="1:6" ht="14.25">
      <c r="A85" s="7"/>
      <c r="B85" s="7"/>
      <c r="C85" s="7"/>
      <c r="D85" s="7"/>
      <c r="E85" s="7"/>
      <c r="F85" s="7"/>
    </row>
    <row r="86" spans="1:6" ht="14.25">
      <c r="A86" s="7"/>
      <c r="B86" s="7"/>
      <c r="C86" s="7"/>
      <c r="D86" s="7"/>
      <c r="E86" s="7"/>
      <c r="F86" s="7"/>
    </row>
    <row r="87" spans="1:6" ht="14.25">
      <c r="A87" s="7"/>
      <c r="B87" s="7"/>
      <c r="C87" s="7"/>
      <c r="D87" s="7"/>
      <c r="E87" s="7"/>
      <c r="F87" s="7"/>
    </row>
    <row r="88" spans="1:6" ht="14.25">
      <c r="A88" s="7"/>
      <c r="B88" s="7"/>
      <c r="C88" s="7"/>
      <c r="D88" s="7"/>
      <c r="E88" s="7"/>
      <c r="F88" s="7"/>
    </row>
    <row r="89" spans="1:6" ht="14.25">
      <c r="A89" s="7"/>
      <c r="B89" s="7"/>
      <c r="C89" s="7"/>
      <c r="D89" s="7"/>
      <c r="E89" s="7"/>
      <c r="F89" s="7"/>
    </row>
    <row r="90" spans="1:6" ht="14.25">
      <c r="A90" s="7"/>
      <c r="B90" s="7"/>
      <c r="C90" s="7"/>
      <c r="D90" s="7"/>
      <c r="E90" s="7"/>
      <c r="F90" s="7"/>
    </row>
    <row r="91" spans="1:6" ht="14.25">
      <c r="A91" s="7"/>
      <c r="B91" s="7"/>
      <c r="C91" s="7"/>
      <c r="D91" s="7"/>
      <c r="E91" s="7"/>
      <c r="F91" s="7"/>
    </row>
    <row r="92" spans="1:6" ht="14.25">
      <c r="A92" s="7"/>
      <c r="B92" s="7"/>
      <c r="C92" s="7"/>
      <c r="D92" s="7"/>
      <c r="E92" s="7"/>
      <c r="F92" s="7"/>
    </row>
    <row r="93" spans="1:6" ht="14.25">
      <c r="A93" s="7"/>
      <c r="B93" s="7"/>
      <c r="C93" s="7"/>
      <c r="D93" s="7"/>
      <c r="E93" s="7"/>
      <c r="F93" s="7"/>
    </row>
    <row r="94" spans="1:6" ht="14.25">
      <c r="A94" s="7"/>
      <c r="B94" s="7"/>
      <c r="C94" s="7"/>
      <c r="D94" s="7"/>
      <c r="E94" s="7"/>
      <c r="F94" s="7"/>
    </row>
    <row r="95" spans="1:6" ht="14.25">
      <c r="A95" s="7"/>
      <c r="B95" s="7"/>
      <c r="C95" s="7"/>
      <c r="D95" s="7"/>
      <c r="E95" s="7"/>
      <c r="F95" s="7"/>
    </row>
    <row r="96" spans="1:6" ht="14.25">
      <c r="A96" s="7"/>
      <c r="B96" s="7"/>
      <c r="C96" s="7"/>
      <c r="D96" s="7"/>
      <c r="E96" s="7"/>
      <c r="F96" s="7"/>
    </row>
    <row r="97" spans="1:6" ht="14.25">
      <c r="A97" s="7"/>
      <c r="B97" s="7"/>
      <c r="C97" s="7"/>
      <c r="D97" s="7"/>
      <c r="E97" s="7"/>
      <c r="F97" s="7"/>
    </row>
    <row r="98" spans="1:6" ht="14.25">
      <c r="A98" s="7"/>
      <c r="B98" s="7"/>
      <c r="C98" s="7"/>
      <c r="D98" s="7"/>
      <c r="E98" s="7"/>
      <c r="F98" s="7"/>
    </row>
    <row r="99" spans="1:6" ht="14.25">
      <c r="A99" s="7"/>
      <c r="B99" s="7"/>
      <c r="C99" s="7"/>
      <c r="D99" s="7"/>
      <c r="E99" s="7"/>
      <c r="F99" s="7"/>
    </row>
    <row r="100" spans="1:6" ht="14.25">
      <c r="A100" s="7"/>
      <c r="B100" s="7"/>
      <c r="C100" s="7"/>
      <c r="D100" s="7"/>
      <c r="E100" s="7"/>
      <c r="F100" s="7"/>
    </row>
    <row r="101" spans="1:6" ht="14.25">
      <c r="A101" s="7"/>
      <c r="B101" s="7"/>
      <c r="C101" s="7"/>
      <c r="D101" s="7"/>
      <c r="E101" s="7"/>
      <c r="F101" s="7"/>
    </row>
    <row r="102" spans="1:6" ht="14.25">
      <c r="A102" s="7"/>
      <c r="B102" s="7"/>
      <c r="C102" s="7"/>
      <c r="D102" s="7"/>
      <c r="E102" s="7"/>
      <c r="F102" s="7"/>
    </row>
    <row r="103" spans="1:6" ht="14.25">
      <c r="A103" s="7"/>
      <c r="B103" s="7"/>
      <c r="C103" s="7"/>
      <c r="D103" s="7"/>
      <c r="E103" s="7"/>
      <c r="F103" s="7"/>
    </row>
    <row r="104" spans="1:6" ht="14.25">
      <c r="A104" s="7"/>
      <c r="B104" s="7"/>
      <c r="C104" s="7"/>
      <c r="D104" s="7"/>
      <c r="E104" s="7"/>
      <c r="F104" s="7"/>
    </row>
    <row r="105" spans="1:6" ht="14.25">
      <c r="A105" s="7"/>
      <c r="B105" s="7"/>
      <c r="C105" s="7"/>
      <c r="D105" s="7"/>
      <c r="E105" s="7"/>
      <c r="F105" s="7"/>
    </row>
    <row r="106" spans="1:6" ht="14.25">
      <c r="A106" s="7"/>
      <c r="B106" s="7"/>
      <c r="C106" s="7"/>
      <c r="D106" s="7"/>
      <c r="E106" s="7"/>
      <c r="F106" s="7"/>
    </row>
    <row r="107" spans="1:6" ht="14.25">
      <c r="A107" s="7"/>
      <c r="B107" s="7"/>
      <c r="C107" s="7"/>
      <c r="D107" s="7"/>
      <c r="E107" s="7"/>
      <c r="F107" s="7"/>
    </row>
    <row r="108" spans="1:6" ht="14.25">
      <c r="A108" s="7"/>
      <c r="B108" s="7"/>
      <c r="C108" s="7"/>
      <c r="D108" s="7"/>
      <c r="E108" s="7"/>
      <c r="F108" s="7"/>
    </row>
    <row r="109" spans="1:6" ht="14.25">
      <c r="A109" s="7"/>
      <c r="B109" s="7"/>
      <c r="C109" s="7"/>
      <c r="D109" s="7"/>
      <c r="E109" s="7"/>
      <c r="F109" s="7"/>
    </row>
    <row r="110" spans="1:6" ht="14.25">
      <c r="A110" s="7"/>
      <c r="B110" s="7"/>
      <c r="C110" s="7"/>
      <c r="D110" s="7"/>
      <c r="E110" s="7"/>
      <c r="F110" s="7"/>
    </row>
    <row r="111" spans="1:6" ht="14.25">
      <c r="A111" s="7"/>
      <c r="B111" s="7"/>
      <c r="C111" s="7"/>
      <c r="D111" s="7"/>
      <c r="E111" s="7"/>
      <c r="F111" s="7"/>
    </row>
    <row r="112" spans="1:6" ht="14.25">
      <c r="A112" s="7"/>
      <c r="B112" s="7"/>
      <c r="C112" s="7"/>
      <c r="D112" s="7"/>
      <c r="E112" s="7"/>
      <c r="F112" s="7"/>
    </row>
    <row r="113" spans="1:6" ht="14.25">
      <c r="A113" s="7"/>
      <c r="B113" s="7"/>
      <c r="C113" s="7"/>
      <c r="D113" s="7"/>
      <c r="E113" s="7"/>
      <c r="F113" s="7"/>
    </row>
    <row r="114" spans="1:6" ht="14.25">
      <c r="A114" s="7"/>
      <c r="B114" s="7"/>
      <c r="C114" s="7"/>
      <c r="D114" s="7"/>
      <c r="E114" s="7"/>
      <c r="F114" s="7"/>
    </row>
    <row r="115" spans="1:6" ht="14.25">
      <c r="A115" s="7"/>
      <c r="B115" s="7"/>
      <c r="C115" s="7"/>
      <c r="D115" s="7"/>
      <c r="E115" s="7"/>
      <c r="F115" s="7"/>
    </row>
    <row r="116" spans="1:6" ht="14.25">
      <c r="A116" s="7"/>
      <c r="B116" s="7"/>
      <c r="C116" s="7"/>
      <c r="D116" s="7"/>
      <c r="E116" s="7"/>
      <c r="F116" s="7"/>
    </row>
    <row r="117" spans="1:6" ht="14.25">
      <c r="A117" s="7"/>
      <c r="B117" s="7"/>
      <c r="C117" s="7"/>
      <c r="D117" s="7"/>
      <c r="E117" s="7"/>
      <c r="F117" s="7"/>
    </row>
    <row r="118" spans="1:6" ht="14.25">
      <c r="A118" s="7"/>
      <c r="B118" s="7"/>
      <c r="C118" s="7"/>
      <c r="D118" s="7"/>
      <c r="E118" s="7"/>
      <c r="F118" s="7"/>
    </row>
  </sheetData>
  <sheetProtection/>
  <mergeCells count="3">
    <mergeCell ref="A1:F1"/>
    <mergeCell ref="B29:F29"/>
    <mergeCell ref="B30:F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zoomScale="75" zoomScaleNormal="75" zoomScalePageLayoutView="0" workbookViewId="0" topLeftCell="A1">
      <selection activeCell="D19" sqref="D19"/>
    </sheetView>
  </sheetViews>
  <sheetFormatPr defaultColWidth="9.140625" defaultRowHeight="15"/>
  <cols>
    <col min="1" max="1" width="4.8515625" style="1" customWidth="1"/>
    <col min="2" max="2" width="56.28125" style="1" customWidth="1"/>
    <col min="3" max="3" width="18.421875" style="1" customWidth="1"/>
    <col min="4" max="4" width="22.28125" style="1" customWidth="1"/>
    <col min="5" max="5" width="28.00390625" style="1" customWidth="1"/>
    <col min="6" max="6" width="33.8515625" style="1" customWidth="1"/>
    <col min="7" max="16384" width="9.140625" style="1" customWidth="1"/>
  </cols>
  <sheetData>
    <row r="1" spans="1:6" ht="96" customHeight="1">
      <c r="A1" s="33" t="s">
        <v>82</v>
      </c>
      <c r="B1" s="33"/>
      <c r="C1" s="33"/>
      <c r="D1" s="33"/>
      <c r="E1" s="33"/>
      <c r="F1" s="33"/>
    </row>
    <row r="2" spans="1:6" ht="92.25" customHeight="1">
      <c r="A2" s="4" t="s">
        <v>10</v>
      </c>
      <c r="B2" s="4" t="s">
        <v>11</v>
      </c>
      <c r="C2" s="4" t="s">
        <v>12</v>
      </c>
      <c r="D2" s="22" t="s">
        <v>62</v>
      </c>
      <c r="E2" s="22" t="s">
        <v>83</v>
      </c>
      <c r="F2" s="22" t="s">
        <v>81</v>
      </c>
    </row>
    <row r="3" spans="1:6" ht="25.5" customHeight="1">
      <c r="A3" s="4">
        <v>1</v>
      </c>
      <c r="B3" s="5" t="s">
        <v>13</v>
      </c>
      <c r="C3" s="4" t="s">
        <v>14</v>
      </c>
      <c r="D3" s="24">
        <v>260</v>
      </c>
      <c r="E3" s="24">
        <v>260</v>
      </c>
      <c r="F3" s="24">
        <v>260</v>
      </c>
    </row>
    <row r="4" spans="1:6" ht="63" customHeight="1">
      <c r="A4" s="4">
        <v>2</v>
      </c>
      <c r="B4" s="5" t="s">
        <v>15</v>
      </c>
      <c r="C4" s="4" t="s">
        <v>14</v>
      </c>
      <c r="D4" s="24">
        <v>214.11928166666667</v>
      </c>
      <c r="E4" s="24">
        <v>213.4037515724485</v>
      </c>
      <c r="F4" s="24">
        <v>213.86416666666665</v>
      </c>
    </row>
    <row r="5" spans="1:6" ht="21.75" customHeight="1">
      <c r="A5" s="4">
        <v>3</v>
      </c>
      <c r="B5" s="5" t="s">
        <v>16</v>
      </c>
      <c r="C5" s="4" t="s">
        <v>17</v>
      </c>
      <c r="D5" s="24">
        <v>942.648756</v>
      </c>
      <c r="E5" s="24">
        <v>895</v>
      </c>
      <c r="F5" s="24">
        <v>875.6500000000001</v>
      </c>
    </row>
    <row r="6" spans="1:6" ht="29.25" customHeight="1">
      <c r="A6" s="4">
        <v>4</v>
      </c>
      <c r="B6" s="5" t="s">
        <v>49</v>
      </c>
      <c r="C6" s="4" t="s">
        <v>17</v>
      </c>
      <c r="D6" s="24">
        <v>826.83942</v>
      </c>
      <c r="E6" s="24">
        <v>777.2292</v>
      </c>
      <c r="F6" s="24">
        <v>754.5780000000001</v>
      </c>
    </row>
    <row r="7" spans="1:6" ht="24.75" customHeight="1">
      <c r="A7" s="4">
        <v>5</v>
      </c>
      <c r="B7" s="5" t="s">
        <v>18</v>
      </c>
      <c r="C7" s="4" t="s">
        <v>19</v>
      </c>
      <c r="D7" s="24">
        <v>1957.167</v>
      </c>
      <c r="E7" s="24">
        <v>2021.7587</v>
      </c>
      <c r="F7" s="24">
        <v>1840.998080344989</v>
      </c>
    </row>
    <row r="8" spans="1:6" ht="24" customHeight="1">
      <c r="A8" s="4">
        <v>6</v>
      </c>
      <c r="B8" s="5" t="s">
        <v>20</v>
      </c>
      <c r="C8" s="4" t="s">
        <v>19</v>
      </c>
      <c r="D8" s="24">
        <v>1952.089</v>
      </c>
      <c r="E8" s="24">
        <v>2016.9543</v>
      </c>
      <c r="F8" s="24">
        <v>1836.1937470116557</v>
      </c>
    </row>
    <row r="9" spans="1:6" ht="21.75" customHeight="1">
      <c r="A9" s="4">
        <v>7</v>
      </c>
      <c r="B9" s="6" t="s">
        <v>21</v>
      </c>
      <c r="C9" s="4" t="s">
        <v>22</v>
      </c>
      <c r="D9" s="25"/>
      <c r="E9" s="25">
        <v>2522.284926506978</v>
      </c>
      <c r="F9" s="25">
        <v>2701.6371502024303</v>
      </c>
    </row>
    <row r="10" spans="1:6" ht="24.75" customHeight="1">
      <c r="A10" s="4" t="s">
        <v>23</v>
      </c>
      <c r="B10" s="6" t="s">
        <v>24</v>
      </c>
      <c r="C10" s="4" t="s">
        <v>22</v>
      </c>
      <c r="D10" s="25"/>
      <c r="E10" s="25">
        <v>738.462288765964</v>
      </c>
      <c r="F10" s="25">
        <v>829.2219328167922</v>
      </c>
    </row>
    <row r="11" spans="1:6" ht="28.5">
      <c r="A11" s="4" t="s">
        <v>25</v>
      </c>
      <c r="B11" s="6" t="s">
        <v>26</v>
      </c>
      <c r="C11" s="4" t="s">
        <v>22</v>
      </c>
      <c r="D11" s="25"/>
      <c r="E11" s="25">
        <v>363.893127590664</v>
      </c>
      <c r="F11" s="25">
        <v>380.13134537501503</v>
      </c>
    </row>
    <row r="12" spans="1:6" ht="30">
      <c r="A12" s="4" t="s">
        <v>27</v>
      </c>
      <c r="B12" s="6" t="s">
        <v>50</v>
      </c>
      <c r="C12" s="4" t="s">
        <v>22</v>
      </c>
      <c r="D12" s="25"/>
      <c r="E12" s="25">
        <v>1419.9295101503499</v>
      </c>
      <c r="F12" s="25">
        <v>1492.283872010623</v>
      </c>
    </row>
    <row r="13" spans="1:7" ht="14.25">
      <c r="A13" s="4"/>
      <c r="B13" s="5"/>
      <c r="C13" s="4"/>
      <c r="D13" s="24"/>
      <c r="E13" s="24"/>
      <c r="F13" s="24"/>
      <c r="G13" s="9"/>
    </row>
    <row r="14" spans="1:6" ht="14.25">
      <c r="A14" s="4" t="s">
        <v>28</v>
      </c>
      <c r="B14" s="5" t="s">
        <v>29</v>
      </c>
      <c r="C14" s="4" t="s">
        <v>22</v>
      </c>
      <c r="D14" s="25"/>
      <c r="E14" s="25">
        <f>736755.431311841/1000</f>
        <v>736.755431311841</v>
      </c>
      <c r="F14" s="24">
        <v>827.4946842741363</v>
      </c>
    </row>
    <row r="15" spans="1:6" ht="14.25">
      <c r="A15" s="4"/>
      <c r="B15" s="5" t="s">
        <v>30</v>
      </c>
      <c r="C15" s="4" t="s">
        <v>31</v>
      </c>
      <c r="D15" s="24">
        <v>248.978632319232</v>
      </c>
      <c r="E15" s="24">
        <v>242</v>
      </c>
      <c r="F15" s="24">
        <v>242</v>
      </c>
    </row>
    <row r="16" spans="1:6" ht="14.25">
      <c r="A16" s="4" t="s">
        <v>32</v>
      </c>
      <c r="B16" s="5" t="s">
        <v>46</v>
      </c>
      <c r="C16" s="4" t="s">
        <v>22</v>
      </c>
      <c r="D16" s="25"/>
      <c r="E16" s="25">
        <f>1419929.51015035/1000</f>
        <v>1419.9295101503499</v>
      </c>
      <c r="F16" s="25">
        <v>1492.283872010623</v>
      </c>
    </row>
    <row r="17" spans="1:6" ht="14.25">
      <c r="A17" s="4"/>
      <c r="B17" s="5" t="s">
        <v>36</v>
      </c>
      <c r="C17" s="4" t="s">
        <v>33</v>
      </c>
      <c r="D17" s="24">
        <v>181.377</v>
      </c>
      <c r="E17" s="24">
        <v>179.7</v>
      </c>
      <c r="F17" s="24">
        <v>179.7</v>
      </c>
    </row>
    <row r="18" spans="1:6" ht="39" customHeight="1">
      <c r="A18" s="4"/>
      <c r="B18" s="5" t="s">
        <v>34</v>
      </c>
      <c r="C18" s="4"/>
      <c r="D18" s="24"/>
      <c r="E18" s="24" t="s">
        <v>64</v>
      </c>
      <c r="F18" s="24" t="str">
        <f>E18</f>
        <v>Приказ Минэнерго России от 20.06.2018г. №474 </v>
      </c>
    </row>
    <row r="19" spans="1:6" ht="15">
      <c r="A19" s="4">
        <v>11</v>
      </c>
      <c r="B19" s="6" t="s">
        <v>37</v>
      </c>
      <c r="C19" s="8" t="s">
        <v>22</v>
      </c>
      <c r="D19" s="24"/>
      <c r="E19" s="29">
        <f>E20+E21+E22</f>
        <v>2519.990837395063</v>
      </c>
      <c r="F19" s="29">
        <f>F20+F21+F22</f>
        <v>2699.270055508615</v>
      </c>
    </row>
    <row r="20" spans="1:6" ht="42.75">
      <c r="A20" s="4" t="s">
        <v>38</v>
      </c>
      <c r="B20" s="5" t="s">
        <v>41</v>
      </c>
      <c r="C20" s="4" t="s">
        <v>22</v>
      </c>
      <c r="D20" s="25"/>
      <c r="E20" s="24">
        <f>737665.483812228/1000</f>
        <v>737.665483812228</v>
      </c>
      <c r="F20" s="24">
        <f>828415.569224015/1000</f>
        <v>828.415569224015</v>
      </c>
    </row>
    <row r="21" spans="1:6" ht="42.75">
      <c r="A21" s="4" t="s">
        <v>39</v>
      </c>
      <c r="B21" s="5" t="s">
        <v>42</v>
      </c>
      <c r="C21" s="4" t="s">
        <v>22</v>
      </c>
      <c r="D21" s="25"/>
      <c r="E21" s="24">
        <f>362395.843432485/1000</f>
        <v>362.39584343248504</v>
      </c>
      <c r="F21" s="24">
        <f>378570.614273977/1000</f>
        <v>378.570614273977</v>
      </c>
    </row>
    <row r="22" spans="1:6" ht="42.75">
      <c r="A22" s="4" t="s">
        <v>40</v>
      </c>
      <c r="B22" s="5" t="s">
        <v>52</v>
      </c>
      <c r="C22" s="4" t="s">
        <v>22</v>
      </c>
      <c r="D22" s="25"/>
      <c r="E22" s="29">
        <f>E12</f>
        <v>1419.9295101503499</v>
      </c>
      <c r="F22" s="29">
        <f>F12</f>
        <v>1492.283872010623</v>
      </c>
    </row>
    <row r="23" spans="1:6" ht="14.25">
      <c r="A23" s="4" t="s">
        <v>43</v>
      </c>
      <c r="B23" s="5" t="s">
        <v>51</v>
      </c>
      <c r="C23" s="4" t="s">
        <v>22</v>
      </c>
      <c r="D23" s="26"/>
      <c r="E23" s="26"/>
      <c r="F23" s="26"/>
    </row>
    <row r="24" spans="1:6" ht="14.25">
      <c r="A24" s="4"/>
      <c r="B24" s="5"/>
      <c r="C24" s="4"/>
      <c r="D24" s="26"/>
      <c r="E24" s="26"/>
      <c r="F24" s="26"/>
    </row>
    <row r="25" spans="1:6" ht="28.5">
      <c r="A25" s="4" t="s">
        <v>44</v>
      </c>
      <c r="B25" s="5" t="s">
        <v>53</v>
      </c>
      <c r="C25" s="4" t="s">
        <v>47</v>
      </c>
      <c r="D25" s="27"/>
      <c r="E25" s="27"/>
      <c r="F25" s="27"/>
    </row>
    <row r="26" spans="1:6" ht="14.25">
      <c r="A26" s="4"/>
      <c r="B26" s="5"/>
      <c r="C26" s="4"/>
      <c r="D26" s="26"/>
      <c r="E26" s="26"/>
      <c r="F26" s="26"/>
    </row>
    <row r="27" spans="1:6" ht="65.25" customHeight="1">
      <c r="A27" s="4" t="s">
        <v>45</v>
      </c>
      <c r="B27" s="5" t="s">
        <v>54</v>
      </c>
      <c r="C27" s="4" t="s">
        <v>22</v>
      </c>
      <c r="D27" s="24"/>
      <c r="E27" s="24"/>
      <c r="F27" s="24"/>
    </row>
    <row r="28" spans="1:6" ht="14.25">
      <c r="A28" s="7"/>
      <c r="B28" s="17"/>
      <c r="C28" s="7"/>
      <c r="D28" s="7"/>
      <c r="E28" s="7"/>
      <c r="F28" s="7"/>
    </row>
    <row r="29" spans="1:6" ht="48.75" customHeight="1">
      <c r="A29" s="15"/>
      <c r="B29" s="34"/>
      <c r="C29" s="34"/>
      <c r="D29" s="34"/>
      <c r="E29" s="34"/>
      <c r="F29" s="34"/>
    </row>
    <row r="30" spans="1:9" s="11" customFormat="1" ht="50.25" customHeight="1">
      <c r="A30" s="18"/>
      <c r="B30" s="34"/>
      <c r="C30" s="34"/>
      <c r="D30" s="34"/>
      <c r="E30" s="34"/>
      <c r="F30" s="34"/>
      <c r="G30" s="10"/>
      <c r="H30" s="10"/>
      <c r="I30" s="10"/>
    </row>
    <row r="31" spans="1:9" s="11" customFormat="1" ht="29.25" customHeight="1">
      <c r="A31" s="32"/>
      <c r="B31" s="32"/>
      <c r="C31" s="32"/>
      <c r="D31" s="32"/>
      <c r="E31" s="32"/>
      <c r="F31" s="32"/>
      <c r="G31" s="10"/>
      <c r="H31" s="10"/>
      <c r="I31" s="10"/>
    </row>
    <row r="32" spans="1:9" s="11" customFormat="1" ht="11.25">
      <c r="A32" s="12"/>
      <c r="B32" s="12"/>
      <c r="C32" s="10"/>
      <c r="D32" s="10"/>
      <c r="E32" s="10"/>
      <c r="F32" s="10"/>
      <c r="G32" s="10"/>
      <c r="H32" s="10"/>
      <c r="I32" s="10"/>
    </row>
    <row r="33" spans="1:9" s="11" customFormat="1" ht="11.25">
      <c r="A33" s="12"/>
      <c r="B33" s="12"/>
      <c r="C33" s="10"/>
      <c r="D33" s="10"/>
      <c r="E33" s="10"/>
      <c r="F33" s="10"/>
      <c r="G33" s="10"/>
      <c r="H33" s="10"/>
      <c r="I33" s="10"/>
    </row>
    <row r="34" spans="1:6" ht="14.25">
      <c r="A34" s="7"/>
      <c r="B34" s="17"/>
      <c r="C34" s="7"/>
      <c r="D34" s="7"/>
      <c r="E34" s="7"/>
      <c r="F34" s="7"/>
    </row>
    <row r="35" spans="1:6" ht="14.25">
      <c r="A35" s="7"/>
      <c r="B35" s="17"/>
      <c r="C35" s="7"/>
      <c r="D35" s="7"/>
      <c r="E35" s="7"/>
      <c r="F35" s="7"/>
    </row>
    <row r="36" spans="1:6" ht="14.25">
      <c r="A36" s="7"/>
      <c r="B36" s="17"/>
      <c r="C36" s="7"/>
      <c r="D36" s="7"/>
      <c r="E36" s="7"/>
      <c r="F36" s="7"/>
    </row>
    <row r="37" spans="1:6" ht="14.25">
      <c r="A37" s="7"/>
      <c r="B37" s="17"/>
      <c r="C37" s="7"/>
      <c r="D37" s="7"/>
      <c r="E37" s="7"/>
      <c r="F37" s="7"/>
    </row>
    <row r="38" spans="1:6" ht="14.25">
      <c r="A38" s="7"/>
      <c r="B38" s="17"/>
      <c r="C38" s="7"/>
      <c r="D38" s="7"/>
      <c r="E38" s="7"/>
      <c r="F38" s="7"/>
    </row>
    <row r="39" spans="1:6" ht="14.25">
      <c r="A39" s="7"/>
      <c r="B39" s="17"/>
      <c r="C39" s="7"/>
      <c r="D39" s="7"/>
      <c r="E39" s="7"/>
      <c r="F39" s="7"/>
    </row>
    <row r="40" spans="1:6" ht="14.25">
      <c r="A40" s="7"/>
      <c r="B40" s="17"/>
      <c r="C40" s="7"/>
      <c r="D40" s="7"/>
      <c r="E40" s="7"/>
      <c r="F40" s="7"/>
    </row>
    <row r="41" spans="1:6" ht="14.25">
      <c r="A41" s="7"/>
      <c r="B41" s="17"/>
      <c r="C41" s="7"/>
      <c r="D41" s="7"/>
      <c r="E41" s="7"/>
      <c r="F41" s="7"/>
    </row>
    <row r="42" spans="1:6" ht="14.25">
      <c r="A42" s="7"/>
      <c r="B42" s="17"/>
      <c r="C42" s="7"/>
      <c r="D42" s="7"/>
      <c r="E42" s="7"/>
      <c r="F42" s="7"/>
    </row>
    <row r="43" spans="1:6" ht="14.25">
      <c r="A43" s="7"/>
      <c r="B43" s="17"/>
      <c r="C43" s="7"/>
      <c r="D43" s="7"/>
      <c r="E43" s="7"/>
      <c r="F43" s="7"/>
    </row>
    <row r="44" spans="1:6" ht="14.25">
      <c r="A44" s="7"/>
      <c r="B44" s="17"/>
      <c r="C44" s="7"/>
      <c r="D44" s="7"/>
      <c r="E44" s="7"/>
      <c r="F44" s="7"/>
    </row>
    <row r="45" spans="1:6" ht="14.25">
      <c r="A45" s="7"/>
      <c r="B45" s="17"/>
      <c r="C45" s="7"/>
      <c r="D45" s="7"/>
      <c r="E45" s="7"/>
      <c r="F45" s="7"/>
    </row>
    <row r="46" spans="1:6" ht="14.25">
      <c r="A46" s="7"/>
      <c r="B46" s="17"/>
      <c r="C46" s="7"/>
      <c r="D46" s="7"/>
      <c r="E46" s="7"/>
      <c r="F46" s="7"/>
    </row>
    <row r="47" spans="1:6" ht="14.25">
      <c r="A47" s="7"/>
      <c r="B47" s="17"/>
      <c r="C47" s="7"/>
      <c r="D47" s="7"/>
      <c r="E47" s="7"/>
      <c r="F47" s="7"/>
    </row>
    <row r="48" spans="1:6" ht="14.25">
      <c r="A48" s="7"/>
      <c r="B48" s="17"/>
      <c r="C48" s="7"/>
      <c r="D48" s="7"/>
      <c r="E48" s="7"/>
      <c r="F48" s="7"/>
    </row>
    <row r="49" spans="1:6" ht="14.25">
      <c r="A49" s="7"/>
      <c r="B49" s="17"/>
      <c r="C49" s="7"/>
      <c r="D49" s="7"/>
      <c r="E49" s="7"/>
      <c r="F49" s="7"/>
    </row>
    <row r="50" spans="1:6" ht="14.25">
      <c r="A50" s="7"/>
      <c r="B50" s="7"/>
      <c r="C50" s="7"/>
      <c r="D50" s="7"/>
      <c r="E50" s="7"/>
      <c r="F50" s="7"/>
    </row>
    <row r="51" spans="1:6" ht="14.25">
      <c r="A51" s="7"/>
      <c r="B51" s="7"/>
      <c r="C51" s="7"/>
      <c r="D51" s="7"/>
      <c r="E51" s="7"/>
      <c r="F51" s="7"/>
    </row>
    <row r="52" spans="1:6" ht="14.25">
      <c r="A52" s="7"/>
      <c r="B52" s="7"/>
      <c r="C52" s="7"/>
      <c r="D52" s="7"/>
      <c r="E52" s="7"/>
      <c r="F52" s="7"/>
    </row>
    <row r="53" spans="1:6" ht="14.25">
      <c r="A53" s="7"/>
      <c r="B53" s="7"/>
      <c r="C53" s="7"/>
      <c r="D53" s="7"/>
      <c r="E53" s="7"/>
      <c r="F53" s="7"/>
    </row>
    <row r="54" spans="1:6" ht="14.25">
      <c r="A54" s="7"/>
      <c r="B54" s="7"/>
      <c r="C54" s="7"/>
      <c r="D54" s="7"/>
      <c r="E54" s="7"/>
      <c r="F54" s="7"/>
    </row>
    <row r="55" spans="1:6" ht="14.25">
      <c r="A55" s="7"/>
      <c r="B55" s="7"/>
      <c r="C55" s="7"/>
      <c r="D55" s="7"/>
      <c r="E55" s="7"/>
      <c r="F55" s="7"/>
    </row>
    <row r="56" spans="1:6" ht="14.25">
      <c r="A56" s="7"/>
      <c r="B56" s="7"/>
      <c r="C56" s="7"/>
      <c r="D56" s="7"/>
      <c r="E56" s="7"/>
      <c r="F56" s="7"/>
    </row>
    <row r="57" spans="1:6" ht="14.25">
      <c r="A57" s="7"/>
      <c r="B57" s="7"/>
      <c r="C57" s="7"/>
      <c r="D57" s="7"/>
      <c r="E57" s="7"/>
      <c r="F57" s="7"/>
    </row>
    <row r="58" spans="1:6" ht="14.25">
      <c r="A58" s="7"/>
      <c r="B58" s="7"/>
      <c r="C58" s="7"/>
      <c r="D58" s="7"/>
      <c r="E58" s="7"/>
      <c r="F58" s="7"/>
    </row>
    <row r="59" spans="1:6" ht="14.25">
      <c r="A59" s="7"/>
      <c r="B59" s="7"/>
      <c r="C59" s="7"/>
      <c r="D59" s="7"/>
      <c r="E59" s="7"/>
      <c r="F59" s="7"/>
    </row>
    <row r="60" spans="1:6" ht="14.25">
      <c r="A60" s="7"/>
      <c r="B60" s="7"/>
      <c r="C60" s="7"/>
      <c r="D60" s="7"/>
      <c r="E60" s="7"/>
      <c r="F60" s="7"/>
    </row>
    <row r="61" spans="1:6" ht="14.25">
      <c r="A61" s="7"/>
      <c r="B61" s="7"/>
      <c r="C61" s="7"/>
      <c r="D61" s="7"/>
      <c r="E61" s="7"/>
      <c r="F61" s="7"/>
    </row>
    <row r="62" spans="1:6" ht="14.25">
      <c r="A62" s="7"/>
      <c r="B62" s="7"/>
      <c r="C62" s="7"/>
      <c r="D62" s="7"/>
      <c r="E62" s="7"/>
      <c r="F62" s="7"/>
    </row>
    <row r="63" spans="1:6" ht="14.25">
      <c r="A63" s="7"/>
      <c r="B63" s="7"/>
      <c r="C63" s="7"/>
      <c r="D63" s="7"/>
      <c r="E63" s="7"/>
      <c r="F63" s="7"/>
    </row>
    <row r="64" spans="1:6" ht="14.25">
      <c r="A64" s="7"/>
      <c r="B64" s="7"/>
      <c r="C64" s="7"/>
      <c r="D64" s="7"/>
      <c r="E64" s="7"/>
      <c r="F64" s="7"/>
    </row>
    <row r="65" spans="1:6" ht="14.25">
      <c r="A65" s="7"/>
      <c r="B65" s="7"/>
      <c r="C65" s="7"/>
      <c r="D65" s="7"/>
      <c r="E65" s="7"/>
      <c r="F65" s="7"/>
    </row>
    <row r="66" spans="1:6" ht="14.25">
      <c r="A66" s="7"/>
      <c r="B66" s="7"/>
      <c r="C66" s="7"/>
      <c r="D66" s="7"/>
      <c r="E66" s="7"/>
      <c r="F66" s="7"/>
    </row>
    <row r="67" spans="1:6" ht="14.25">
      <c r="A67" s="7"/>
      <c r="B67" s="7"/>
      <c r="C67" s="7"/>
      <c r="D67" s="7"/>
      <c r="E67" s="7"/>
      <c r="F67" s="7"/>
    </row>
    <row r="68" spans="1:6" ht="14.25">
      <c r="A68" s="7"/>
      <c r="B68" s="7"/>
      <c r="C68" s="7"/>
      <c r="D68" s="7"/>
      <c r="E68" s="7"/>
      <c r="F68" s="7"/>
    </row>
    <row r="69" spans="1:6" ht="14.25">
      <c r="A69" s="7"/>
      <c r="B69" s="7"/>
      <c r="C69" s="7"/>
      <c r="D69" s="7"/>
      <c r="E69" s="7"/>
      <c r="F69" s="7"/>
    </row>
    <row r="70" spans="1:6" ht="14.25">
      <c r="A70" s="7"/>
      <c r="B70" s="7"/>
      <c r="C70" s="7"/>
      <c r="D70" s="7"/>
      <c r="E70" s="7"/>
      <c r="F70" s="7"/>
    </row>
    <row r="71" spans="1:6" ht="14.25">
      <c r="A71" s="7"/>
      <c r="B71" s="7"/>
      <c r="C71" s="7"/>
      <c r="D71" s="7"/>
      <c r="E71" s="7"/>
      <c r="F71" s="7"/>
    </row>
    <row r="72" spans="1:6" ht="14.25">
      <c r="A72" s="7"/>
      <c r="B72" s="7"/>
      <c r="C72" s="7"/>
      <c r="D72" s="7"/>
      <c r="E72" s="7"/>
      <c r="F72" s="7"/>
    </row>
    <row r="73" spans="1:6" ht="14.25">
      <c r="A73" s="7"/>
      <c r="B73" s="7"/>
      <c r="C73" s="7"/>
      <c r="D73" s="7"/>
      <c r="E73" s="7"/>
      <c r="F73" s="7"/>
    </row>
    <row r="74" spans="1:6" ht="14.25">
      <c r="A74" s="7"/>
      <c r="B74" s="7"/>
      <c r="C74" s="7"/>
      <c r="D74" s="7"/>
      <c r="E74" s="7"/>
      <c r="F74" s="7"/>
    </row>
    <row r="75" spans="1:6" ht="14.25">
      <c r="A75" s="7"/>
      <c r="B75" s="7"/>
      <c r="C75" s="7"/>
      <c r="D75" s="7"/>
      <c r="E75" s="7"/>
      <c r="F75" s="7"/>
    </row>
    <row r="76" spans="1:6" ht="14.25">
      <c r="A76" s="7"/>
      <c r="B76" s="7"/>
      <c r="C76" s="7"/>
      <c r="D76" s="7"/>
      <c r="E76" s="7"/>
      <c r="F76" s="7"/>
    </row>
    <row r="77" spans="1:6" ht="14.25">
      <c r="A77" s="7"/>
      <c r="B77" s="7"/>
      <c r="C77" s="7"/>
      <c r="D77" s="7"/>
      <c r="E77" s="7"/>
      <c r="F77" s="7"/>
    </row>
    <row r="78" spans="1:6" ht="14.25">
      <c r="A78" s="7"/>
      <c r="B78" s="7"/>
      <c r="C78" s="7"/>
      <c r="D78" s="7"/>
      <c r="E78" s="7"/>
      <c r="F78" s="7"/>
    </row>
    <row r="79" spans="1:6" ht="14.25">
      <c r="A79" s="7"/>
      <c r="B79" s="7"/>
      <c r="C79" s="7"/>
      <c r="D79" s="7"/>
      <c r="E79" s="7"/>
      <c r="F79" s="7"/>
    </row>
    <row r="80" spans="1:6" ht="14.25">
      <c r="A80" s="7"/>
      <c r="B80" s="7"/>
      <c r="C80" s="7"/>
      <c r="D80" s="7"/>
      <c r="E80" s="7"/>
      <c r="F80" s="7"/>
    </row>
    <row r="81" spans="1:6" ht="14.25">
      <c r="A81" s="7"/>
      <c r="B81" s="7"/>
      <c r="C81" s="7"/>
      <c r="D81" s="7"/>
      <c r="E81" s="7"/>
      <c r="F81" s="7"/>
    </row>
    <row r="82" spans="1:6" ht="14.25">
      <c r="A82" s="7"/>
      <c r="B82" s="7"/>
      <c r="C82" s="7"/>
      <c r="D82" s="7"/>
      <c r="E82" s="7"/>
      <c r="F82" s="7"/>
    </row>
    <row r="83" spans="1:6" ht="14.25">
      <c r="A83" s="7"/>
      <c r="B83" s="7"/>
      <c r="C83" s="7"/>
      <c r="D83" s="7"/>
      <c r="E83" s="7"/>
      <c r="F83" s="7"/>
    </row>
    <row r="84" spans="1:6" ht="14.25">
      <c r="A84" s="7"/>
      <c r="B84" s="7"/>
      <c r="C84" s="7"/>
      <c r="D84" s="7"/>
      <c r="E84" s="7"/>
      <c r="F84" s="7"/>
    </row>
    <row r="85" spans="1:6" ht="14.25">
      <c r="A85" s="7"/>
      <c r="B85" s="7"/>
      <c r="C85" s="7"/>
      <c r="D85" s="7"/>
      <c r="E85" s="7"/>
      <c r="F85" s="7"/>
    </row>
    <row r="86" spans="1:6" ht="14.25">
      <c r="A86" s="7"/>
      <c r="B86" s="7"/>
      <c r="C86" s="7"/>
      <c r="D86" s="7"/>
      <c r="E86" s="7"/>
      <c r="F86" s="7"/>
    </row>
    <row r="87" spans="1:6" ht="14.25">
      <c r="A87" s="7"/>
      <c r="B87" s="7"/>
      <c r="C87" s="7"/>
      <c r="D87" s="7"/>
      <c r="E87" s="7"/>
      <c r="F87" s="7"/>
    </row>
    <row r="88" spans="1:6" ht="14.25">
      <c r="A88" s="7"/>
      <c r="B88" s="7"/>
      <c r="C88" s="7"/>
      <c r="D88" s="7"/>
      <c r="E88" s="7"/>
      <c r="F88" s="7"/>
    </row>
    <row r="89" spans="1:6" ht="14.25">
      <c r="A89" s="7"/>
      <c r="B89" s="7"/>
      <c r="C89" s="7"/>
      <c r="D89" s="7"/>
      <c r="E89" s="7"/>
      <c r="F89" s="7"/>
    </row>
    <row r="90" spans="1:6" ht="14.25">
      <c r="A90" s="7"/>
      <c r="B90" s="7"/>
      <c r="C90" s="7"/>
      <c r="D90" s="7"/>
      <c r="E90" s="7"/>
      <c r="F90" s="7"/>
    </row>
    <row r="91" spans="1:6" ht="14.25">
      <c r="A91" s="7"/>
      <c r="B91" s="7"/>
      <c r="C91" s="7"/>
      <c r="D91" s="7"/>
      <c r="E91" s="7"/>
      <c r="F91" s="7"/>
    </row>
    <row r="92" spans="1:6" ht="14.25">
      <c r="A92" s="7"/>
      <c r="B92" s="7"/>
      <c r="C92" s="7"/>
      <c r="D92" s="7"/>
      <c r="E92" s="7"/>
      <c r="F92" s="7"/>
    </row>
    <row r="93" spans="1:6" ht="14.25">
      <c r="A93" s="7"/>
      <c r="B93" s="7"/>
      <c r="C93" s="7"/>
      <c r="D93" s="7"/>
      <c r="E93" s="7"/>
      <c r="F93" s="7"/>
    </row>
    <row r="94" spans="1:6" ht="14.25">
      <c r="A94" s="7"/>
      <c r="B94" s="7"/>
      <c r="C94" s="7"/>
      <c r="D94" s="7"/>
      <c r="E94" s="7"/>
      <c r="F94" s="7"/>
    </row>
    <row r="95" spans="1:6" ht="14.25">
      <c r="A95" s="7"/>
      <c r="B95" s="7"/>
      <c r="C95" s="7"/>
      <c r="D95" s="7"/>
      <c r="E95" s="7"/>
      <c r="F95" s="7"/>
    </row>
    <row r="96" spans="1:6" ht="14.25">
      <c r="A96" s="7"/>
      <c r="B96" s="7"/>
      <c r="C96" s="7"/>
      <c r="D96" s="7"/>
      <c r="E96" s="7"/>
      <c r="F96" s="7"/>
    </row>
    <row r="97" spans="1:6" ht="14.25">
      <c r="A97" s="7"/>
      <c r="B97" s="7"/>
      <c r="C97" s="7"/>
      <c r="D97" s="7"/>
      <c r="E97" s="7"/>
      <c r="F97" s="7"/>
    </row>
    <row r="98" spans="1:6" ht="14.25">
      <c r="A98" s="7"/>
      <c r="B98" s="7"/>
      <c r="C98" s="7"/>
      <c r="D98" s="7"/>
      <c r="E98" s="7"/>
      <c r="F98" s="7"/>
    </row>
    <row r="99" spans="1:6" ht="14.25">
      <c r="A99" s="7"/>
      <c r="B99" s="7"/>
      <c r="C99" s="7"/>
      <c r="D99" s="7"/>
      <c r="E99" s="7"/>
      <c r="F99" s="7"/>
    </row>
    <row r="100" spans="1:6" ht="14.25">
      <c r="A100" s="7"/>
      <c r="B100" s="7"/>
      <c r="C100" s="7"/>
      <c r="D100" s="7"/>
      <c r="E100" s="7"/>
      <c r="F100" s="7"/>
    </row>
    <row r="101" spans="1:6" ht="14.25">
      <c r="A101" s="7"/>
      <c r="B101" s="7"/>
      <c r="C101" s="7"/>
      <c r="D101" s="7"/>
      <c r="E101" s="7"/>
      <c r="F101" s="7"/>
    </row>
    <row r="102" spans="1:6" ht="14.25">
      <c r="A102" s="7"/>
      <c r="B102" s="7"/>
      <c r="C102" s="7"/>
      <c r="D102" s="7"/>
      <c r="E102" s="7"/>
      <c r="F102" s="7"/>
    </row>
    <row r="103" spans="1:6" ht="14.25">
      <c r="A103" s="7"/>
      <c r="B103" s="7"/>
      <c r="C103" s="7"/>
      <c r="D103" s="7"/>
      <c r="E103" s="7"/>
      <c r="F103" s="7"/>
    </row>
    <row r="104" spans="1:6" ht="14.25">
      <c r="A104" s="7"/>
      <c r="B104" s="7"/>
      <c r="C104" s="7"/>
      <c r="D104" s="7"/>
      <c r="E104" s="7"/>
      <c r="F104" s="7"/>
    </row>
    <row r="105" spans="1:6" ht="14.25">
      <c r="A105" s="7"/>
      <c r="B105" s="7"/>
      <c r="C105" s="7"/>
      <c r="D105" s="7"/>
      <c r="E105" s="7"/>
      <c r="F105" s="7"/>
    </row>
    <row r="106" spans="1:6" ht="14.25">
      <c r="A106" s="7"/>
      <c r="B106" s="7"/>
      <c r="C106" s="7"/>
      <c r="D106" s="7"/>
      <c r="E106" s="7"/>
      <c r="F106" s="7"/>
    </row>
    <row r="107" spans="1:6" ht="14.25">
      <c r="A107" s="7"/>
      <c r="B107" s="7"/>
      <c r="C107" s="7"/>
      <c r="D107" s="7"/>
      <c r="E107" s="7"/>
      <c r="F107" s="7"/>
    </row>
    <row r="108" spans="1:6" ht="14.25">
      <c r="A108" s="7"/>
      <c r="B108" s="7"/>
      <c r="C108" s="7"/>
      <c r="D108" s="7"/>
      <c r="E108" s="7"/>
      <c r="F108" s="7"/>
    </row>
    <row r="109" spans="1:6" ht="14.25">
      <c r="A109" s="7"/>
      <c r="B109" s="7"/>
      <c r="C109" s="7"/>
      <c r="D109" s="7"/>
      <c r="E109" s="7"/>
      <c r="F109" s="7"/>
    </row>
    <row r="110" spans="1:6" ht="14.25">
      <c r="A110" s="7"/>
      <c r="B110" s="7"/>
      <c r="C110" s="7"/>
      <c r="D110" s="7"/>
      <c r="E110" s="7"/>
      <c r="F110" s="7"/>
    </row>
    <row r="111" spans="1:6" ht="14.25">
      <c r="A111" s="7"/>
      <c r="B111" s="7"/>
      <c r="C111" s="7"/>
      <c r="D111" s="7"/>
      <c r="E111" s="7"/>
      <c r="F111" s="7"/>
    </row>
    <row r="112" spans="1:6" ht="14.25">
      <c r="A112" s="7"/>
      <c r="B112" s="7"/>
      <c r="C112" s="7"/>
      <c r="D112" s="7"/>
      <c r="E112" s="7"/>
      <c r="F112" s="7"/>
    </row>
    <row r="113" spans="1:6" ht="14.25">
      <c r="A113" s="7"/>
      <c r="B113" s="7"/>
      <c r="C113" s="7"/>
      <c r="D113" s="7"/>
      <c r="E113" s="7"/>
      <c r="F113" s="7"/>
    </row>
    <row r="114" spans="1:6" ht="14.25">
      <c r="A114" s="7"/>
      <c r="B114" s="7"/>
      <c r="C114" s="7"/>
      <c r="D114" s="7"/>
      <c r="E114" s="7"/>
      <c r="F114" s="7"/>
    </row>
    <row r="115" spans="1:6" ht="14.25">
      <c r="A115" s="7"/>
      <c r="B115" s="7"/>
      <c r="C115" s="7"/>
      <c r="D115" s="7"/>
      <c r="E115" s="7"/>
      <c r="F115" s="7"/>
    </row>
    <row r="116" spans="1:6" ht="14.25">
      <c r="A116" s="7"/>
      <c r="B116" s="7"/>
      <c r="C116" s="7"/>
      <c r="D116" s="7"/>
      <c r="E116" s="7"/>
      <c r="F116" s="7"/>
    </row>
    <row r="117" spans="1:6" ht="14.25">
      <c r="A117" s="7"/>
      <c r="B117" s="7"/>
      <c r="C117" s="7"/>
      <c r="D117" s="7"/>
      <c r="E117" s="7"/>
      <c r="F117" s="7"/>
    </row>
    <row r="118" spans="1:6" ht="14.25">
      <c r="A118" s="7"/>
      <c r="B118" s="7"/>
      <c r="C118" s="7"/>
      <c r="D118" s="7"/>
      <c r="E118" s="7"/>
      <c r="F118" s="7"/>
    </row>
  </sheetData>
  <sheetProtection/>
  <mergeCells count="4">
    <mergeCell ref="A1:F1"/>
    <mergeCell ref="A31:F31"/>
    <mergeCell ref="B29:F29"/>
    <mergeCell ref="B30:F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cp:lastPrinted>2014-08-20T20:18:59Z</cp:lastPrinted>
  <dcterms:created xsi:type="dcterms:W3CDTF">2006-09-28T05:33:49Z</dcterms:created>
  <dcterms:modified xsi:type="dcterms:W3CDTF">2019-05-29T06:01:17Z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