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2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<sst xmlns="http://schemas.openxmlformats.org/spreadsheetml/2006/main" count="202" uniqueCount="152">
  <si>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</si>
  <si>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</si>
  <si>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</si>
  <si>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</si>
  <si>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</si>
  <si>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</si>
  <si>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</si>
  <si>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</si>
  <si>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</si>
  <si>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</si>
  <si>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</si>
  <si>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</si>
  <si>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</si>
  <si>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</si>
  <si>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</si>
  <si>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</si>
  <si>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</si>
  <si>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</si>
  <si>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</si>
  <si>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</si>
  <si>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</si>
  <si>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</si>
  <si>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</si>
  <si>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</si>
  <si>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</si>
  <si>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</si>
  <si>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</si>
  <si>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</si>
  <si>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</si>
  <si>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</si>
  <si>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</si>
  <si>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</si>
  <si>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</si>
  <si>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</si>
  <si>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</si>
  <si>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</si>
  <si>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</si>
  <si>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</si>
  <si>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</si>
  <si>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</si>
  <si>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</si>
  <si>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</si>
  <si>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</si>
  <si>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</si>
  <si>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</si>
  <si>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</si>
  <si>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</si>
  <si>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</si>
  <si>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</si>
  <si>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</si>
  <si>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</si>
  <si>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</si>
  <si>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</si>
  <si>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</si>
  <si>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</si>
  <si>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</si>
  <si>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</si>
  <si>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</si>
  <si>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</si>
  <si>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</si>
  <si>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</si>
  <si>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</si>
  <si>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</si>
  <si>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</si>
  <si>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</si>
  <si>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</si>
  <si>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</si>
  <si>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</si>
  <si>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</si>
  <si>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</si>
  <si>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</si>
  <si>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</si>
  <si>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</si>
  <si>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</si>
  <si>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</si>
  <si>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</si>
  <si>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</si>
  <si>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</si>
  <si>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</si>
  <si>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</si>
  <si>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</si>
  <si>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</si>
  <si>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</si>
  <si>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</si>
  <si>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</si>
  <si>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</si>
  <si>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</si>
  <si>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</si>
  <si>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</si>
  <si>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</si>
  <si>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</si>
  <si>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</si>
  <si>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</si>
  <si>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</si>
  <si>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</si>
  <si>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</si>
  <si>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</si>
  <si>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</si>
  <si>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</si>
  <si>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</si>
  <si>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</si>
  <si>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</si>
  <si>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</si>
  <si>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</si>
  <si>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</si>
  <si>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</si>
  <si>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</si>
  <si>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</si>
  <si>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</si>
  <si>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</si>
  <si>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</si>
  <si>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</si>
  <si>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</si>
  <si>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</si>
  <si>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</si>
  <si>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</si>
  <si>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</si>
  <si>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</si>
  <si>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</si>
  <si>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</si>
  <si>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</si>
  <si>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</si>
  <si>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</si>
  <si>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</si>
  <si>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</si>
  <si>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</si>
  <si>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</si>
  <si>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</si>
  <si>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</si>
  <si>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</si>
  <si>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</si>
  <si>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</si>
  <si>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</si>
  <si>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</si>
  <si>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</si>
  <si>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</si>
  <si>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</si>
  <si>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</si>
  <si>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</si>
  <si>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8(81746)56136</t>
  </si>
  <si>
    <t>Акционерное общество "ТЭЦ "Белый ручей"</t>
  </si>
  <si>
    <t>АО "ТЭЦ "Белый Ручей"</t>
  </si>
  <si>
    <t>Приказ ДТЭК и ТР по ВО  от 09.10.2019г. №155</t>
  </si>
  <si>
    <t>162940 Вологодская область, Вытегорский район п.Депо ул. Энергетиков,д.2</t>
  </si>
  <si>
    <t>Фактические показатели за год,предшествующий базовому периоду (2020 год)</t>
  </si>
  <si>
    <t>Показатели, утвержденные на базовый год (2021 год)</t>
  </si>
  <si>
    <t>Предложения на расчетный период регулирования
(2022 год)</t>
  </si>
  <si>
    <t>Фактические показатели 
за год, предшествующий базовому периоду (2020г.)</t>
  </si>
  <si>
    <t>Показатели, утвержденные 
на базовый период (2021г.)</t>
  </si>
  <si>
    <t>Предложения 
на расчетный период регулирования (2022г.)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</si>
  <si>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2022 год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</si>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</sst>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 horizontal="center" vertical="center"/>
    </xf>
    <xf numFmtId="171" fontId="53" fillId="0" borderId="0" xfId="61" applyFont="1" applyAlignment="1">
      <alignment horizontal="left" vertical="center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" fontId="51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41</v>
      </c>
      <c r="C1" s="11"/>
    </row>
    <row r="2" spans="1:3" ht="29.25" customHeight="1">
      <c r="A2" s="9"/>
      <c r="B2" s="12" t="s">
        <v>53</v>
      </c>
      <c r="C2" s="12"/>
    </row>
    <row r="3" spans="1:3" ht="16.5">
      <c r="A3" s="39" t="s">
        <v>42</v>
      </c>
      <c r="B3" s="39"/>
      <c r="C3" s="13"/>
    </row>
    <row r="4" spans="1:2" ht="15.75">
      <c r="A4" s="14" t="s">
        <v>43</v>
      </c>
      <c r="B4" s="15" t="s">
        <v>140</v>
      </c>
    </row>
    <row r="5" spans="1:2" ht="15.75">
      <c r="A5" s="14" t="s">
        <v>44</v>
      </c>
      <c r="B5" s="14" t="s">
        <v>141</v>
      </c>
    </row>
    <row r="6" spans="1:2" ht="31.5">
      <c r="A6" s="14" t="s">
        <v>45</v>
      </c>
      <c r="B6" s="15" t="s">
        <v>143</v>
      </c>
    </row>
    <row r="7" spans="1:2" ht="34.5" customHeight="1">
      <c r="A7" s="14" t="s">
        <v>46</v>
      </c>
      <c r="B7" s="15" t="s">
        <v>143</v>
      </c>
    </row>
    <row r="8" spans="1:2" ht="15.75">
      <c r="A8" s="14" t="s">
        <v>47</v>
      </c>
      <c r="B8" s="15">
        <v>3508005131</v>
      </c>
    </row>
    <row r="9" spans="1:2" ht="15.75">
      <c r="A9" s="14" t="s">
        <v>48</v>
      </c>
      <c r="B9" s="15">
        <v>350801001</v>
      </c>
    </row>
    <row r="10" spans="1:2" ht="15.75">
      <c r="A10" s="14" t="s">
        <v>49</v>
      </c>
      <c r="B10" s="14" t="s">
        <v>137</v>
      </c>
    </row>
    <row r="11" spans="1:2" ht="15.75">
      <c r="A11" s="14" t="s">
        <v>50</v>
      </c>
      <c r="B11" s="16" t="s">
        <v>138</v>
      </c>
    </row>
    <row r="12" spans="1:2" ht="15.75">
      <c r="A12" s="14" t="s">
        <v>51</v>
      </c>
      <c r="B12" s="14" t="s">
        <v>139</v>
      </c>
    </row>
    <row r="13" spans="1:2" ht="15.75">
      <c r="A13" s="14" t="s">
        <v>52</v>
      </c>
      <c r="B13" s="14" t="s">
        <v>139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selection activeCell="H17" sqref="H17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0" t="s">
        <v>151</v>
      </c>
      <c r="B1" s="40"/>
      <c r="C1" s="40"/>
      <c r="D1" s="40"/>
      <c r="E1" s="40"/>
      <c r="F1" s="40"/>
      <c r="G1" s="40"/>
      <c r="H1" s="40"/>
      <c r="I1" s="40"/>
    </row>
    <row r="3" spans="1:9" ht="45" customHeight="1">
      <c r="A3" s="41" t="s">
        <v>0</v>
      </c>
      <c r="B3" s="42" t="s">
        <v>1</v>
      </c>
      <c r="C3" s="43" t="s">
        <v>2</v>
      </c>
      <c r="D3" s="41" t="s">
        <v>144</v>
      </c>
      <c r="E3" s="41"/>
      <c r="F3" s="41" t="s">
        <v>145</v>
      </c>
      <c r="G3" s="41"/>
      <c r="H3" s="41" t="s">
        <v>146</v>
      </c>
      <c r="I3" s="41"/>
    </row>
    <row r="4" spans="1:9" ht="44.25" customHeight="1">
      <c r="A4" s="42"/>
      <c r="B4" s="42"/>
      <c r="C4" s="44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>
        <v>654.5</v>
      </c>
      <c r="E6" s="27">
        <v>1158</v>
      </c>
      <c r="F6" s="38">
        <v>0.892</v>
      </c>
      <c r="G6" s="38">
        <v>0.892</v>
      </c>
      <c r="H6" s="38">
        <v>1.065</v>
      </c>
      <c r="I6" s="38">
        <v>1.065</v>
      </c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>
        <v>1512422</v>
      </c>
      <c r="E8" s="27">
        <v>1955060</v>
      </c>
      <c r="F8" s="27">
        <v>1588.01</v>
      </c>
      <c r="G8" s="27">
        <v>1588.01</v>
      </c>
      <c r="H8" s="38">
        <v>1627.896</v>
      </c>
      <c r="I8" s="38">
        <v>1627.896</v>
      </c>
      <c r="J8" s="37"/>
    </row>
    <row r="9" spans="1:9" s="33" customFormat="1" ht="27" customHeight="1">
      <c r="A9" s="31" t="s">
        <v>14</v>
      </c>
      <c r="B9" s="34" t="s">
        <v>15</v>
      </c>
      <c r="C9" s="32" t="s">
        <v>16</v>
      </c>
      <c r="D9" s="27"/>
      <c r="E9" s="27"/>
      <c r="F9" s="27"/>
      <c r="G9" s="27"/>
      <c r="H9" s="27"/>
      <c r="I9" s="27"/>
    </row>
    <row r="10" spans="1:9" s="33" customFormat="1" ht="15">
      <c r="A10" s="31" t="s">
        <v>17</v>
      </c>
      <c r="B10" s="34" t="s">
        <v>18</v>
      </c>
      <c r="C10" s="32" t="s">
        <v>16</v>
      </c>
      <c r="D10" s="27">
        <v>2056</v>
      </c>
      <c r="E10" s="27">
        <v>2056</v>
      </c>
      <c r="F10" s="27">
        <v>2056</v>
      </c>
      <c r="G10" s="27">
        <v>2085</v>
      </c>
      <c r="H10" s="27">
        <v>2962</v>
      </c>
      <c r="I10" s="27">
        <v>2962</v>
      </c>
    </row>
    <row r="11" spans="1:9" s="33" customFormat="1" ht="15">
      <c r="A11" s="31" t="s">
        <v>19</v>
      </c>
      <c r="B11" s="34" t="s">
        <v>20</v>
      </c>
      <c r="C11" s="32" t="s">
        <v>16</v>
      </c>
      <c r="D11" s="27"/>
      <c r="E11" s="27"/>
      <c r="F11" s="27"/>
      <c r="G11" s="27"/>
      <c r="H11" s="27"/>
      <c r="I11" s="27"/>
    </row>
    <row r="12" spans="1:9" s="33" customFormat="1" ht="15">
      <c r="A12" s="31"/>
      <c r="B12" s="34" t="s">
        <v>21</v>
      </c>
      <c r="C12" s="32" t="s">
        <v>16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22</v>
      </c>
      <c r="C13" s="32" t="s">
        <v>16</v>
      </c>
      <c r="D13" s="27"/>
      <c r="E13" s="27"/>
      <c r="F13" s="27"/>
      <c r="G13" s="27"/>
      <c r="H13" s="27"/>
      <c r="I13" s="27"/>
    </row>
    <row r="14" spans="1:9" s="33" customFormat="1" ht="15">
      <c r="A14" s="32"/>
      <c r="B14" s="31" t="s">
        <v>23</v>
      </c>
      <c r="C14" s="32" t="s">
        <v>16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24</v>
      </c>
      <c r="C15" s="32" t="s">
        <v>16</v>
      </c>
      <c r="D15" s="27"/>
      <c r="E15" s="27"/>
      <c r="F15" s="27"/>
      <c r="G15" s="27"/>
      <c r="H15" s="27"/>
      <c r="I15" s="27"/>
    </row>
    <row r="16" spans="1:9" s="33" customFormat="1" ht="15">
      <c r="A16" s="31" t="s">
        <v>25</v>
      </c>
      <c r="B16" s="31" t="s">
        <v>26</v>
      </c>
      <c r="C16" s="32" t="s">
        <v>16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39</v>
      </c>
      <c r="B17" s="31" t="s">
        <v>40</v>
      </c>
      <c r="C17" s="32" t="s">
        <v>16</v>
      </c>
      <c r="D17" s="27">
        <v>1360</v>
      </c>
      <c r="E17" s="27">
        <v>1360</v>
      </c>
      <c r="F17" s="27">
        <v>1360</v>
      </c>
      <c r="G17" s="27">
        <v>1380</v>
      </c>
      <c r="H17" s="27">
        <v>1620</v>
      </c>
      <c r="I17" s="27">
        <v>1620</v>
      </c>
    </row>
    <row r="18" spans="1:9" s="33" customFormat="1" ht="15">
      <c r="A18" s="31" t="s">
        <v>27</v>
      </c>
      <c r="B18" s="31" t="s">
        <v>28</v>
      </c>
      <c r="C18" s="32"/>
      <c r="D18" s="27"/>
      <c r="E18" s="27"/>
      <c r="F18" s="27"/>
      <c r="G18" s="27"/>
      <c r="H18" s="27"/>
      <c r="I18" s="27"/>
    </row>
    <row r="19" spans="1:9" s="33" customFormat="1" ht="15">
      <c r="A19" s="31" t="s">
        <v>29</v>
      </c>
      <c r="B19" s="31" t="s">
        <v>30</v>
      </c>
      <c r="C19" s="32" t="s">
        <v>33</v>
      </c>
      <c r="D19" s="27"/>
      <c r="E19" s="27"/>
      <c r="F19" s="27"/>
      <c r="G19" s="27"/>
      <c r="H19" s="27"/>
      <c r="I19" s="27"/>
    </row>
    <row r="20" spans="1:9" s="33" customFormat="1" ht="15">
      <c r="A20" s="31" t="s">
        <v>31</v>
      </c>
      <c r="B20" s="31" t="s">
        <v>32</v>
      </c>
      <c r="C20" s="32" t="s">
        <v>16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34</v>
      </c>
      <c r="B21" s="31" t="s">
        <v>35</v>
      </c>
      <c r="C21" s="32" t="s">
        <v>38</v>
      </c>
      <c r="D21" s="27"/>
      <c r="E21" s="27"/>
      <c r="F21" s="27"/>
      <c r="G21" s="27"/>
      <c r="H21" s="27"/>
      <c r="I21" s="27"/>
    </row>
    <row r="22" spans="1:9" s="33" customFormat="1" ht="15">
      <c r="A22" s="32"/>
      <c r="B22" s="31" t="s">
        <v>36</v>
      </c>
      <c r="C22" s="32" t="s">
        <v>38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37</v>
      </c>
      <c r="C23" s="32" t="s">
        <v>38</v>
      </c>
      <c r="D23" s="27"/>
      <c r="E23" s="27"/>
      <c r="F23" s="27"/>
      <c r="G23" s="27"/>
      <c r="H23" s="27"/>
      <c r="I23" s="27"/>
    </row>
    <row r="24" spans="1:9" s="33" customFormat="1" ht="15">
      <c r="A24" s="35"/>
      <c r="B24" s="36"/>
      <c r="C24" s="35"/>
      <c r="D24" s="35"/>
      <c r="E24" s="35"/>
      <c r="F24" s="35"/>
      <c r="G24" s="35"/>
      <c r="H24" s="35"/>
      <c r="I24" s="35"/>
    </row>
    <row r="25" spans="1:9" s="6" customFormat="1" ht="11.25">
      <c r="A25" s="8"/>
      <c r="B25" s="4"/>
      <c r="C25" s="5"/>
      <c r="D25" s="5"/>
      <c r="E25" s="5"/>
      <c r="F25" s="5"/>
      <c r="G25" s="5"/>
      <c r="H25" s="5"/>
      <c r="I25" s="5"/>
    </row>
    <row r="26" spans="1:9" ht="15">
      <c r="A26" s="8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7"/>
      <c r="C28" s="3"/>
      <c r="D28" s="3"/>
      <c r="E28" s="3"/>
      <c r="F28" s="3"/>
      <c r="G28" s="3"/>
      <c r="H28" s="3"/>
      <c r="I28" s="3"/>
    </row>
    <row r="29" spans="1:9" ht="41.25" customHeight="1">
      <c r="A29" s="40"/>
      <c r="B29" s="40"/>
      <c r="C29" s="40"/>
      <c r="D29" s="40"/>
      <c r="E29" s="40"/>
      <c r="F29" s="40"/>
      <c r="G29" s="40"/>
      <c r="H29" s="40"/>
      <c r="I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8">
    <mergeCell ref="A29:H29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="85" zoomScaleNormal="85" zoomScalePageLayoutView="0" workbookViewId="0" topLeftCell="A1">
      <selection activeCell="D7" sqref="D7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54</v>
      </c>
    </row>
    <row r="3" spans="1:6" ht="50.25" customHeight="1">
      <c r="A3" s="47" t="s">
        <v>150</v>
      </c>
      <c r="B3" s="48"/>
      <c r="C3" s="48"/>
      <c r="D3" s="48"/>
      <c r="E3" s="48"/>
      <c r="F3" s="48"/>
    </row>
    <row r="5" spans="1:255" ht="72" customHeight="1">
      <c r="A5" s="22" t="s">
        <v>55</v>
      </c>
      <c r="B5" s="22" t="s">
        <v>1</v>
      </c>
      <c r="C5" s="22" t="s">
        <v>2</v>
      </c>
      <c r="D5" s="22" t="s">
        <v>147</v>
      </c>
      <c r="E5" s="22" t="s">
        <v>148</v>
      </c>
      <c r="F5" s="22" t="s">
        <v>149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56</v>
      </c>
      <c r="B6" s="19" t="s">
        <v>57</v>
      </c>
      <c r="C6" s="19" t="s">
        <v>58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59</v>
      </c>
      <c r="B7" s="19" t="s">
        <v>60</v>
      </c>
      <c r="C7" s="19" t="s">
        <v>58</v>
      </c>
      <c r="D7" s="18"/>
      <c r="E7" s="18"/>
      <c r="F7" s="18"/>
    </row>
    <row r="8" spans="1:6" s="29" customFormat="1" ht="48" customHeight="1">
      <c r="A8" s="19" t="s">
        <v>61</v>
      </c>
      <c r="B8" s="19" t="s">
        <v>62</v>
      </c>
      <c r="C8" s="19" t="s">
        <v>63</v>
      </c>
      <c r="D8" s="17">
        <v>42.85425139999998</v>
      </c>
      <c r="E8" s="17">
        <v>43.379747600000016</v>
      </c>
      <c r="F8" s="17">
        <v>43.202541999999994</v>
      </c>
    </row>
    <row r="9" spans="1:6" s="29" customFormat="1" ht="40.5" customHeight="1">
      <c r="A9" s="19" t="s">
        <v>64</v>
      </c>
      <c r="B9" s="19" t="s">
        <v>65</v>
      </c>
      <c r="C9" s="19" t="s">
        <v>63</v>
      </c>
      <c r="D9" s="17">
        <v>34.0467758</v>
      </c>
      <c r="E9" s="17">
        <v>34.63</v>
      </c>
      <c r="F9" s="17">
        <v>34.5028380666667</v>
      </c>
    </row>
    <row r="10" spans="1:6" s="29" customFormat="1" ht="40.5" customHeight="1">
      <c r="A10" s="19" t="s">
        <v>66</v>
      </c>
      <c r="B10" s="19" t="s">
        <v>67</v>
      </c>
      <c r="C10" s="19" t="s">
        <v>68</v>
      </c>
      <c r="D10" s="17">
        <f>23245.8631/1000</f>
        <v>23.245863099999998</v>
      </c>
      <c r="E10" s="17">
        <v>22.6</v>
      </c>
      <c r="F10" s="17">
        <f>32.234-F11</f>
        <v>26.184</v>
      </c>
    </row>
    <row r="11" spans="1:6" s="29" customFormat="1" ht="40.5" customHeight="1">
      <c r="A11" s="19" t="s">
        <v>69</v>
      </c>
      <c r="B11" s="19" t="s">
        <v>70</v>
      </c>
      <c r="C11" s="19" t="s">
        <v>68</v>
      </c>
      <c r="D11" s="17">
        <f>6305.259579/1000</f>
        <v>6.3052595789999994</v>
      </c>
      <c r="E11" s="17">
        <v>8.28</v>
      </c>
      <c r="F11" s="17">
        <v>6.05</v>
      </c>
    </row>
    <row r="12" spans="1:6" s="29" customFormat="1" ht="38.25" customHeight="1">
      <c r="A12" s="19" t="s">
        <v>71</v>
      </c>
      <c r="B12" s="19" t="s">
        <v>72</v>
      </c>
      <c r="C12" s="19" t="s">
        <v>73</v>
      </c>
      <c r="D12" s="17">
        <f>197096.07931/1000</f>
        <v>197.09607931</v>
      </c>
      <c r="E12" s="17">
        <f>E13+E15</f>
        <v>193.75914643931497</v>
      </c>
      <c r="F12" s="17">
        <f>213221.191231546/1000</f>
        <v>213.221191231546</v>
      </c>
    </row>
    <row r="13" spans="1:6" s="29" customFormat="1" ht="40.5" customHeight="1">
      <c r="A13" s="19" t="s">
        <v>74</v>
      </c>
      <c r="B13" s="19" t="s">
        <v>75</v>
      </c>
      <c r="C13" s="19" t="s">
        <v>73</v>
      </c>
      <c r="D13" s="17">
        <f>152156.77206/1000</f>
        <v>152.15677205999998</v>
      </c>
      <c r="E13" s="17">
        <f>149530.546439315/1000</f>
        <v>149.53054643931497</v>
      </c>
      <c r="F13" s="17">
        <f>153942.444459321/1000</f>
        <v>153.942444459321</v>
      </c>
    </row>
    <row r="14" spans="1:6" s="29" customFormat="1" ht="40.5" customHeight="1">
      <c r="A14" s="19" t="s">
        <v>76</v>
      </c>
      <c r="B14" s="19" t="s">
        <v>77</v>
      </c>
      <c r="C14" s="19" t="s">
        <v>73</v>
      </c>
      <c r="D14" s="17"/>
      <c r="E14" s="17"/>
      <c r="F14" s="18"/>
    </row>
    <row r="15" spans="1:6" s="29" customFormat="1" ht="58.5" customHeight="1">
      <c r="A15" s="19" t="s">
        <v>78</v>
      </c>
      <c r="B15" s="19" t="s">
        <v>79</v>
      </c>
      <c r="C15" s="19" t="s">
        <v>73</v>
      </c>
      <c r="D15" s="17">
        <f>D12-D13</f>
        <v>44.93930725000001</v>
      </c>
      <c r="E15" s="17">
        <v>44.2286</v>
      </c>
      <c r="F15" s="17">
        <f>F12-F13</f>
        <v>59.27874677222499</v>
      </c>
    </row>
    <row r="16" spans="1:6" s="29" customFormat="1" ht="54" customHeight="1">
      <c r="A16" s="19" t="s">
        <v>80</v>
      </c>
      <c r="B16" s="19" t="s">
        <v>81</v>
      </c>
      <c r="C16" s="19"/>
      <c r="D16" s="17">
        <f>63692.72204/1000</f>
        <v>63.69272204</v>
      </c>
      <c r="E16" s="17">
        <f>E17+E19</f>
        <v>40.0547834633196</v>
      </c>
      <c r="F16" s="17">
        <f>68135530.17856/1000000</f>
        <v>68.13553017856</v>
      </c>
    </row>
    <row r="17" spans="1:6" s="29" customFormat="1" ht="39.75" customHeight="1">
      <c r="A17" s="19" t="s">
        <v>82</v>
      </c>
      <c r="B17" s="19" t="s">
        <v>83</v>
      </c>
      <c r="C17" s="19" t="s">
        <v>73</v>
      </c>
      <c r="D17" s="17">
        <f>47057.997173327/1000</f>
        <v>47.057997173327</v>
      </c>
      <c r="E17" s="17">
        <f>29589.1834633196/1000</f>
        <v>29.5891834633196</v>
      </c>
      <c r="F17" s="17">
        <f>F16-F19</f>
        <v>54.3094005021089</v>
      </c>
    </row>
    <row r="18" spans="1:6" s="29" customFormat="1" ht="54.75" customHeight="1">
      <c r="A18" s="19"/>
      <c r="B18" s="19" t="s">
        <v>84</v>
      </c>
      <c r="C18" s="19" t="s">
        <v>85</v>
      </c>
      <c r="D18" s="17">
        <v>535.9178464813265</v>
      </c>
      <c r="E18" s="17">
        <v>581.6</v>
      </c>
      <c r="F18" s="17">
        <v>560</v>
      </c>
    </row>
    <row r="19" spans="1:6" s="29" customFormat="1" ht="54" customHeight="1">
      <c r="A19" s="19" t="s">
        <v>86</v>
      </c>
      <c r="B19" s="19" t="s">
        <v>87</v>
      </c>
      <c r="C19" s="19" t="s">
        <v>73</v>
      </c>
      <c r="D19" s="17">
        <f>16634.724866673/1000</f>
        <v>16.634724866673</v>
      </c>
      <c r="E19" s="17">
        <v>10.4656</v>
      </c>
      <c r="F19" s="17">
        <f>13826.1296764511/1000</f>
        <v>13.826129676451101</v>
      </c>
    </row>
    <row r="20" spans="1:6" s="29" customFormat="1" ht="41.25" customHeight="1">
      <c r="A20" s="19"/>
      <c r="B20" s="19" t="s">
        <v>88</v>
      </c>
      <c r="C20" s="19" t="s">
        <v>89</v>
      </c>
      <c r="D20" s="18">
        <v>191</v>
      </c>
      <c r="E20" s="18">
        <v>191</v>
      </c>
      <c r="F20" s="18">
        <v>191</v>
      </c>
    </row>
    <row r="21" spans="1:6" s="29" customFormat="1" ht="77.25" customHeight="1">
      <c r="A21" s="19"/>
      <c r="B21" s="19" t="s">
        <v>90</v>
      </c>
      <c r="C21" s="19"/>
      <c r="D21" s="18"/>
      <c r="E21" s="22"/>
      <c r="F21" s="18"/>
    </row>
    <row r="22" spans="1:6" s="29" customFormat="1" ht="72.75" customHeight="1">
      <c r="A22" s="19" t="s">
        <v>91</v>
      </c>
      <c r="B22" s="19" t="s">
        <v>92</v>
      </c>
      <c r="C22" s="19" t="s">
        <v>73</v>
      </c>
      <c r="D22" s="17">
        <f>32442.45534/1000</f>
        <v>32.44245534</v>
      </c>
      <c r="E22" s="17">
        <f>7.8954*4</f>
        <v>31.5816</v>
      </c>
      <c r="F22" s="17">
        <v>34.2</v>
      </c>
    </row>
    <row r="23" spans="1:6" s="29" customFormat="1" ht="81" customHeight="1">
      <c r="A23" s="19" t="s">
        <v>93</v>
      </c>
      <c r="B23" s="19" t="s">
        <v>94</v>
      </c>
      <c r="C23" s="19"/>
      <c r="D23" s="18"/>
      <c r="E23" s="18"/>
      <c r="F23" s="18"/>
    </row>
    <row r="24" spans="1:6" s="29" customFormat="1" ht="69.75" customHeight="1">
      <c r="A24" s="19" t="s">
        <v>95</v>
      </c>
      <c r="B24" s="19" t="s">
        <v>96</v>
      </c>
      <c r="C24" s="19" t="s">
        <v>97</v>
      </c>
      <c r="D24" s="23">
        <v>84</v>
      </c>
      <c r="E24" s="23">
        <v>84</v>
      </c>
      <c r="F24" s="23">
        <v>120</v>
      </c>
    </row>
    <row r="25" spans="1:6" s="29" customFormat="1" ht="48.75" customHeight="1">
      <c r="A25" s="19" t="s">
        <v>98</v>
      </c>
      <c r="B25" s="19" t="s">
        <v>99</v>
      </c>
      <c r="C25" s="19" t="s">
        <v>100</v>
      </c>
      <c r="D25" s="17"/>
      <c r="E25" s="17"/>
      <c r="F25" s="17"/>
    </row>
    <row r="26" spans="1:6" s="29" customFormat="1" ht="58.5" customHeight="1">
      <c r="A26" s="19" t="s">
        <v>101</v>
      </c>
      <c r="B26" s="19" t="s">
        <v>102</v>
      </c>
      <c r="C26" s="19"/>
      <c r="D26" s="18"/>
      <c r="E26" s="18"/>
      <c r="F26" s="18"/>
    </row>
    <row r="27" spans="1:6" s="29" customFormat="1" ht="54" customHeight="1">
      <c r="A27" s="19" t="s">
        <v>103</v>
      </c>
      <c r="B27" s="19" t="s">
        <v>104</v>
      </c>
      <c r="C27" s="19" t="s">
        <v>73</v>
      </c>
      <c r="D27" s="18"/>
      <c r="E27" s="18"/>
      <c r="F27" s="18"/>
    </row>
    <row r="28" spans="1:6" s="29" customFormat="1" ht="27" customHeight="1">
      <c r="A28" s="19" t="s">
        <v>105</v>
      </c>
      <c r="B28" s="19" t="s">
        <v>106</v>
      </c>
      <c r="C28" s="19" t="s">
        <v>73</v>
      </c>
      <c r="D28" s="18"/>
      <c r="E28" s="18"/>
      <c r="F28" s="18"/>
    </row>
    <row r="29" spans="1:6" s="29" customFormat="1" ht="40.5" customHeight="1">
      <c r="A29" s="19" t="s">
        <v>107</v>
      </c>
      <c r="B29" s="19" t="s">
        <v>108</v>
      </c>
      <c r="C29" s="19" t="s">
        <v>73</v>
      </c>
      <c r="D29" s="18"/>
      <c r="E29" s="18"/>
      <c r="F29" s="18"/>
    </row>
    <row r="30" spans="1:6" s="29" customFormat="1" ht="40.5" customHeight="1">
      <c r="A30" s="19" t="s">
        <v>109</v>
      </c>
      <c r="B30" s="19" t="s">
        <v>110</v>
      </c>
      <c r="C30" s="19" t="s">
        <v>73</v>
      </c>
      <c r="D30" s="18"/>
      <c r="E30" s="18"/>
      <c r="F30" s="18"/>
    </row>
    <row r="31" spans="1:6" s="29" customFormat="1" ht="54" customHeight="1">
      <c r="A31" s="19" t="s">
        <v>111</v>
      </c>
      <c r="B31" s="19" t="s">
        <v>112</v>
      </c>
      <c r="C31" s="19"/>
      <c r="D31" s="18"/>
      <c r="E31" s="18"/>
      <c r="F31" s="18"/>
    </row>
    <row r="32" spans="1:6" s="29" customFormat="1" ht="40.5" customHeight="1">
      <c r="A32" s="19" t="s">
        <v>113</v>
      </c>
      <c r="B32" s="19" t="s">
        <v>114</v>
      </c>
      <c r="C32" s="19" t="s">
        <v>73</v>
      </c>
      <c r="D32" s="18"/>
      <c r="E32" s="18"/>
      <c r="F32" s="18"/>
    </row>
    <row r="33" spans="1:6" s="29" customFormat="1" ht="40.5" customHeight="1">
      <c r="A33" s="19" t="s">
        <v>115</v>
      </c>
      <c r="B33" s="19" t="s">
        <v>116</v>
      </c>
      <c r="C33" s="19" t="s">
        <v>73</v>
      </c>
      <c r="D33" s="18"/>
      <c r="E33" s="18"/>
      <c r="F33" s="18"/>
    </row>
    <row r="34" spans="1:6" s="29" customFormat="1" ht="40.5" customHeight="1">
      <c r="A34" s="19" t="s">
        <v>117</v>
      </c>
      <c r="B34" s="19" t="s">
        <v>118</v>
      </c>
      <c r="C34" s="19"/>
      <c r="D34" s="18"/>
      <c r="E34" s="18"/>
      <c r="F34" s="18"/>
    </row>
    <row r="35" spans="1:6" s="29" customFormat="1" ht="40.5" customHeight="1">
      <c r="A35" s="19" t="s">
        <v>119</v>
      </c>
      <c r="B35" s="19" t="s">
        <v>106</v>
      </c>
      <c r="C35" s="19" t="s">
        <v>73</v>
      </c>
      <c r="D35" s="18"/>
      <c r="E35" s="18"/>
      <c r="F35" s="18"/>
    </row>
    <row r="36" spans="1:6" s="29" customFormat="1" ht="40.5" customHeight="1">
      <c r="A36" s="19" t="s">
        <v>120</v>
      </c>
      <c r="B36" s="19" t="s">
        <v>108</v>
      </c>
      <c r="C36" s="19" t="s">
        <v>73</v>
      </c>
      <c r="D36" s="18"/>
      <c r="E36" s="18"/>
      <c r="F36" s="18"/>
    </row>
    <row r="37" spans="1:6" s="29" customFormat="1" ht="40.5" customHeight="1">
      <c r="A37" s="19" t="s">
        <v>121</v>
      </c>
      <c r="B37" s="19" t="s">
        <v>110</v>
      </c>
      <c r="C37" s="19" t="s">
        <v>73</v>
      </c>
      <c r="D37" s="18"/>
      <c r="E37" s="18"/>
      <c r="F37" s="18"/>
    </row>
    <row r="38" spans="1:6" s="29" customFormat="1" ht="54" customHeight="1">
      <c r="A38" s="19" t="s">
        <v>122</v>
      </c>
      <c r="B38" s="19" t="s">
        <v>123</v>
      </c>
      <c r="C38" s="19"/>
      <c r="D38" s="18"/>
      <c r="E38" s="18"/>
      <c r="F38" s="18"/>
    </row>
    <row r="39" spans="1:6" s="29" customFormat="1" ht="54" customHeight="1">
      <c r="A39" s="19" t="s">
        <v>124</v>
      </c>
      <c r="B39" s="19" t="s">
        <v>106</v>
      </c>
      <c r="C39" s="19" t="s">
        <v>73</v>
      </c>
      <c r="D39" s="18"/>
      <c r="E39" s="18"/>
      <c r="F39" s="18"/>
    </row>
    <row r="40" spans="1:6" s="29" customFormat="1" ht="40.5" customHeight="1">
      <c r="A40" s="19" t="s">
        <v>125</v>
      </c>
      <c r="B40" s="19" t="s">
        <v>108</v>
      </c>
      <c r="C40" s="19" t="s">
        <v>73</v>
      </c>
      <c r="D40" s="18"/>
      <c r="E40" s="18"/>
      <c r="F40" s="18"/>
    </row>
    <row r="41" spans="1:6" s="29" customFormat="1" ht="57" customHeight="1">
      <c r="A41" s="19" t="s">
        <v>126</v>
      </c>
      <c r="B41" s="19" t="s">
        <v>110</v>
      </c>
      <c r="C41" s="19" t="s">
        <v>73</v>
      </c>
      <c r="D41" s="18"/>
      <c r="E41" s="18"/>
      <c r="F41" s="18"/>
    </row>
    <row r="42" spans="1:6" s="29" customFormat="1" ht="54" customHeight="1">
      <c r="A42" s="19" t="s">
        <v>127</v>
      </c>
      <c r="B42" s="19" t="s">
        <v>128</v>
      </c>
      <c r="C42" s="19" t="s">
        <v>73</v>
      </c>
      <c r="D42" s="18"/>
      <c r="E42" s="18"/>
      <c r="F42" s="18"/>
    </row>
    <row r="43" spans="1:255" s="29" customFormat="1" ht="46.5" customHeight="1">
      <c r="A43" s="19" t="s">
        <v>129</v>
      </c>
      <c r="B43" s="19" t="s">
        <v>130</v>
      </c>
      <c r="C43" s="19" t="s">
        <v>131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132</v>
      </c>
      <c r="B44" s="19" t="s">
        <v>133</v>
      </c>
      <c r="C44" s="19"/>
      <c r="D44" s="22" t="s">
        <v>142</v>
      </c>
      <c r="E44" s="22" t="s">
        <v>142</v>
      </c>
      <c r="F44" s="22" t="s">
        <v>142</v>
      </c>
    </row>
    <row r="45" spans="1:255" s="30" customFormat="1" ht="33" customHeight="1">
      <c r="A45" s="24" t="s">
        <v>134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5" t="s">
        <v>135</v>
      </c>
      <c r="B47" s="46"/>
      <c r="C47" s="46"/>
      <c r="D47" s="46"/>
      <c r="E47" s="46"/>
      <c r="F47" s="46"/>
    </row>
    <row r="48" spans="1:6" ht="31.5" customHeight="1" hidden="1" outlineLevel="1">
      <c r="A48" s="45" t="s">
        <v>136</v>
      </c>
      <c r="B48" s="46"/>
      <c r="C48" s="46"/>
      <c r="D48" s="46"/>
      <c r="E48" s="46"/>
      <c r="F48" s="46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2021-04-20T12:22:06Z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