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ТЭЦ" sheetId="1" r:id="rId1"/>
    <sheet name="КТЭЦ-1" sheetId="2" r:id="rId2"/>
    <sheet name="КТЭЦ-2" sheetId="3" r:id="rId3"/>
  </sheets>
  <externalReferences>
    <externalReference r:id="rId6"/>
  </externalReferences>
  <definedNames>
    <definedName name="org">'[1]Титульный'!$F$17</definedName>
    <definedName name="unit_for_List02">'[1]TEHSHEET'!$T$2:$T$3</definedName>
  </definedNames>
  <calcPr fullCalcOnLoad="1"/>
</workbook>
</file>

<file path=xl/sharedStrings.xml><?xml version="1.0" encoding="utf-8"?>
<sst xmlns="http://schemas.openxmlformats.org/spreadsheetml/2006/main" count="410" uniqueCount="180">
  <si>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</si>
  <si>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</si>
  <si>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</si>
  <si>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</si>
  <si>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</si>
  <si>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</si>
  <si>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</si>
  <si>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</si>
  <si>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</si>
  <si>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</si>
  <si>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</si>
  <si>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</si>
  <si>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</si>
  <si>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</si>
  <si>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</si>
  <si>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</si>
  <si>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</si>
  <si>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</si>
  <si>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</si>
  <si>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</si>
  <si>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</si>
  <si>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</si>
  <si>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</si>
  <si>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</si>
  <si>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</si>
  <si>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</si>
  <si>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</si>
  <si>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</si>
  <si>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</si>
  <si>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</si>
  <si>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</si>
  <si>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</si>
  <si>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</si>
  <si>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</si>
  <si>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</si>
  <si>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</si>
  <si>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</si>
  <si>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</si>
  <si>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</si>
  <si>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</si>
  <si>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</si>
  <si>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</si>
  <si>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</si>
  <si>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</si>
  <si>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</si>
  <si>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</si>
  <si>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</si>
  <si>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</si>
  <si>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</si>
  <si>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</si>
  <si>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</si>
  <si>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</si>
  <si>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</si>
  <si>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</si>
  <si>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</si>
  <si>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</si>
  <si>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</si>
  <si>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</si>
  <si>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</si>
  <si>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</si>
  <si>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</si>
  <si>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</si>
  <si>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</si>
  <si>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</si>
  <si>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</si>
  <si>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</si>
  <si>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</si>
  <si>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</si>
  <si>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</si>
  <si>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</si>
  <si>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</si>
  <si>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</si>
  <si>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</si>
  <si>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</si>
  <si>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</si>
  <si>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</si>
  <si>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</si>
  <si>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</si>
  <si>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</si>
  <si>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</si>
  <si>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</si>
  <si>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</si>
  <si>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</si>
  <si>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</si>
  <si>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</si>
  <si>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</si>
  <si>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</si>
  <si>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</si>
  <si>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</si>
  <si>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</si>
  <si>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</si>
  <si>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</si>
  <si>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</si>
  <si>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</si>
  <si>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16</t>
  </si>
  <si>
    <t>Комментарии</t>
  </si>
  <si>
    <t>на основании бухгалтерской отчетности</t>
  </si>
  <si>
    <t>1.0</t>
  </si>
  <si>
    <t>Форма 2.7.</t>
  </si>
  <si>
    <t>№ пп</t>
  </si>
  <si>
    <t>Наименование</t>
  </si>
  <si>
    <t>Единицы измерения</t>
  </si>
  <si>
    <t>1.</t>
  </si>
  <si>
    <t xml:space="preserve">Выручка по регулируемым видам деятельности </t>
  </si>
  <si>
    <t>руб.</t>
  </si>
  <si>
    <t>2.</t>
  </si>
  <si>
    <t xml:space="preserve"> Себестоимость   производимых   товаров(оказываемых услуг), в том числе:         </t>
  </si>
  <si>
    <t>2.1.</t>
  </si>
  <si>
    <t xml:space="preserve"> расходы на оплату холодной воды, приобретаемой у других организаций для последующей подачи потребителям</t>
  </si>
  <si>
    <t>2.2.</t>
  </si>
  <si>
    <t xml:space="preserve"> расходы на покупаемую электрическую энергию (мощность), используемую в технологическом процессе </t>
  </si>
  <si>
    <t>2.2.1.</t>
  </si>
  <si>
    <t>средневзвешенная стоимости 1 кВт·ч</t>
  </si>
  <si>
    <t>руб./кВтч</t>
  </si>
  <si>
    <t>2.2.2.</t>
  </si>
  <si>
    <t>объем потребленой электрической энергии</t>
  </si>
  <si>
    <t>кВтч</t>
  </si>
  <si>
    <t>2.3.</t>
  </si>
  <si>
    <t>расходы на химические реагенты, используемые в технологическом процессе</t>
  </si>
  <si>
    <t>2.4.</t>
  </si>
  <si>
    <t xml:space="preserve"> расходы на оплату труда и отчисления на социальные нужды основного производственного персонала</t>
  </si>
  <si>
    <t>2.5.</t>
  </si>
  <si>
    <t xml:space="preserve"> расходы на оплату труда и отчисления на социальные нужды административно-управленческого персонала</t>
  </si>
  <si>
    <t>2.6.</t>
  </si>
  <si>
    <t xml:space="preserve"> расходы на амортизацию основных производственных средств</t>
  </si>
  <si>
    <t>2.7.</t>
  </si>
  <si>
    <t xml:space="preserve"> расходы на аренду имущества, используемого для осуществления регулируемого вида деятельности</t>
  </si>
  <si>
    <t>2.8.</t>
  </si>
  <si>
    <t xml:space="preserve"> общепроизводственные расходы, в том числе расходы на текущий и капитальный ремонт;</t>
  </si>
  <si>
    <t>2.9.</t>
  </si>
  <si>
    <t xml:space="preserve"> общехозяйственные расходы, в том числе отнесенные к ним расходы на текущий и капитальный ремонт</t>
  </si>
  <si>
    <t>2.10.</t>
  </si>
  <si>
    <t xml:space="preserve">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</si>
  <si>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2.11.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</si>
  <si>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</si>
  <si>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2.12.</t>
  </si>
  <si>
    <t xml:space="preserve">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</t>
  </si>
  <si>
    <t>3.</t>
  </si>
  <si>
    <t xml:space="preserve">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</t>
  </si>
  <si>
    <t>4.</t>
  </si>
  <si>
    <t xml:space="preserve"> Сведения об изменении стоимости основных фондов (в том числе за счет ввода в эксплуатацию (вывода из эксплуатации), их переоценки </t>
  </si>
  <si>
    <t>5.</t>
  </si>
  <si>
    <t xml:space="preserve"> Валовая прибыль от продажи товаров и услуг по регулируемому виду деятельности </t>
  </si>
  <si>
    <t>6.</t>
  </si>
  <si>
    <t xml:space="preserve">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</si>
  <si>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7.</t>
  </si>
  <si>
    <t xml:space="preserve">Объем поднятой воды </t>
  </si>
  <si>
    <t>тыс. куб. метров</t>
  </si>
  <si>
    <t>8.</t>
  </si>
  <si>
    <t xml:space="preserve"> Объем покупной воды </t>
  </si>
  <si>
    <t>9.</t>
  </si>
  <si>
    <t xml:space="preserve"> Объем воды, пропущенной через очистные сооружения</t>
  </si>
  <si>
    <t>10.</t>
  </si>
  <si>
    <t xml:space="preserve"> Объем отпущенной потребителям воды, определенном по приборам учета и расчетным путем (по нормативам потребления) </t>
  </si>
  <si>
    <t>11.</t>
  </si>
  <si>
    <t xml:space="preserve">Потери воды в сетях </t>
  </si>
  <si>
    <t>12.</t>
  </si>
  <si>
    <t xml:space="preserve"> Среднесписочная численность основного производственного персонала</t>
  </si>
  <si>
    <t>чел.</t>
  </si>
  <si>
    <t>13.</t>
  </si>
  <si>
    <t xml:space="preserve"> Удельный расход электроэнергии на подачу воды в сеть </t>
  </si>
  <si>
    <r>
      <t>кВтч/м</t>
    </r>
    <r>
      <rPr>
        <vertAlign val="superscript"/>
        <sz val="11"/>
        <color indexed="8"/>
        <rFont val="Times New Roman"/>
        <family val="1"/>
      </rPr>
      <t>3</t>
    </r>
  </si>
  <si>
    <t>14.</t>
  </si>
  <si>
    <t xml:space="preserve"> Расход воды на собственные (в том числе хозяйственно-бытовые) нужды </t>
  </si>
  <si>
    <t>15.</t>
  </si>
  <si>
    <t>Процент объема отпуска воды потребителям</t>
  </si>
  <si>
    <t>16.</t>
  </si>
  <si>
    <t xml:space="preserve"> Показатель использования производственных объектов (по объему перекачки) по отношению к пиковому дню отчетного года </t>
  </si>
  <si>
    <t xml:space="preserve"> Информация об основных
показателях финансово-хозяйственной деятельности
ГУ ОАО "ТГК-2" по Верхневолжскому региону
холодная (техническая) вода, отпускаемая Вологодской ТЭЦ</t>
  </si>
  <si>
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в части регулируемой деятельности (услуги по поставке технической воды) </t>
  </si>
  <si>
    <t>поставка технической воды потребителям КТЭЦ-1</t>
  </si>
  <si>
    <t xml:space="preserve"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</t>
  </si>
  <si>
    <t>Годовая бухгалтерская отчетность, включая бухгалтерский баланс и приложения к нему</t>
  </si>
  <si>
    <t>http://www.tgc-2.ru/investors/disclosure/statements/</t>
  </si>
  <si>
    <t>поставка технической воды потребителям КТЭЦ-2</t>
  </si>
  <si>
    <r>
      <t>Главное управление ОАО "ТГК-2" по Верхневолжскому региону г.Кострома                               (</t>
    </r>
    <r>
      <rPr>
        <b/>
        <sz val="12"/>
        <rFont val="Times New Roman"/>
        <family val="1"/>
      </rPr>
      <t>Костромская ТЭЦ-1) факт за 2015 год</t>
    </r>
  </si>
  <si>
    <t>Постановление Департамента государственного регулирования цен и тарифов по Костромской области от 24.11.2014 № 14/331</t>
  </si>
  <si>
    <r>
      <t>Главное управление ОАО "ТГК-2" по Верхневолжскому региону г.Кострома                                (</t>
    </r>
    <r>
      <rPr>
        <b/>
        <sz val="12"/>
        <rFont val="Times New Roman"/>
        <family val="1"/>
      </rPr>
      <t>Костромская ТЭЦ-2)  факт за 2015 год</t>
    </r>
  </si>
  <si>
    <t>Постановление Департамента государственного регулирования цен и тарифов по Костромской области от 24.11.2014 № 14/332</t>
  </si>
  <si>
    <t>×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</si>
</sst>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#,##0.0"/>
  </numFmts>
  <fonts count="5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166" fontId="10" fillId="0" borderId="11" xfId="0" applyNumberFormat="1" applyFont="1" applyBorder="1" applyAlignment="1">
      <alignment horizontal="center" vertical="center" wrapText="1"/>
    </xf>
    <xf numFmtId="0" fontId="13" fillId="0" borderId="11" xfId="57" applyFont="1" applyFill="1" applyBorder="1" applyAlignment="1" applyProtection="1">
      <alignment horizontal="center" vertical="center" wrapText="1"/>
      <protection/>
    </xf>
    <xf numFmtId="0" fontId="13" fillId="0" borderId="11" xfId="50" applyFont="1" applyFill="1" applyBorder="1" applyAlignment="1" applyProtection="1">
      <alignment horizontal="center" vertical="center" wrapText="1"/>
      <protection/>
    </xf>
    <xf numFmtId="49" fontId="13" fillId="0" borderId="11" xfId="50" applyNumberFormat="1" applyFont="1" applyFill="1" applyBorder="1" applyAlignment="1" applyProtection="1">
      <alignment horizontal="center" vertical="center" wrapText="1"/>
      <protection/>
    </xf>
    <xf numFmtId="49" fontId="13" fillId="0" borderId="11" xfId="57" applyNumberFormat="1" applyFont="1" applyFill="1" applyBorder="1" applyAlignment="1" applyProtection="1">
      <alignment horizontal="center" vertical="center" wrapText="1"/>
      <protection/>
    </xf>
    <xf numFmtId="0" fontId="13" fillId="0" borderId="11" xfId="57" applyFont="1" applyFill="1" applyBorder="1" applyAlignment="1" applyProtection="1">
      <alignment horizontal="left" vertical="center" wrapText="1"/>
      <protection/>
    </xf>
    <xf numFmtId="4" fontId="13" fillId="0" borderId="11" xfId="57" applyNumberFormat="1" applyFont="1" applyFill="1" applyBorder="1" applyAlignment="1" applyProtection="1">
      <alignment horizontal="right" vertical="center" wrapText="1"/>
      <protection/>
    </xf>
    <xf numFmtId="4" fontId="50" fillId="0" borderId="11" xfId="57" applyNumberFormat="1" applyFont="1" applyFill="1" applyBorder="1" applyAlignment="1" applyProtection="1">
      <alignment horizontal="right" vertical="center" wrapText="1"/>
      <protection/>
    </xf>
    <xf numFmtId="49" fontId="51" fillId="0" borderId="11" xfId="57" applyNumberFormat="1" applyFont="1" applyFill="1" applyBorder="1" applyAlignment="1" applyProtection="1">
      <alignment horizontal="center" vertical="center" wrapText="1"/>
      <protection/>
    </xf>
    <xf numFmtId="49" fontId="51" fillId="0" borderId="11" xfId="57" applyNumberFormat="1" applyFont="1" applyFill="1" applyBorder="1" applyAlignment="1" applyProtection="1">
      <alignment horizontal="left" vertical="center" wrapText="1" indent="1"/>
      <protection locked="0"/>
    </xf>
    <xf numFmtId="0" fontId="51" fillId="0" borderId="11" xfId="57" applyFont="1" applyFill="1" applyBorder="1" applyAlignment="1" applyProtection="1">
      <alignment horizontal="center" vertical="center" wrapText="1"/>
      <protection/>
    </xf>
    <xf numFmtId="4" fontId="13" fillId="0" borderId="11" xfId="57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0" fontId="13" fillId="0" borderId="11" xfId="57" applyFont="1" applyFill="1" applyBorder="1" applyAlignment="1" applyProtection="1">
      <alignment horizontal="left" vertical="center" wrapText="1" indent="2"/>
      <protection/>
    </xf>
    <xf numFmtId="3" fontId="13" fillId="0" borderId="11" xfId="57" applyNumberFormat="1" applyFont="1" applyFill="1" applyBorder="1" applyAlignment="1" applyProtection="1">
      <alignment horizontal="right" vertical="center" wrapText="1"/>
      <protection locked="0"/>
    </xf>
    <xf numFmtId="49" fontId="13" fillId="0" borderId="11" xfId="56" applyNumberFormat="1" applyFont="1" applyFill="1" applyBorder="1" applyAlignment="1" applyProtection="1">
      <alignment horizontal="center" vertical="center" wrapText="1"/>
      <protection/>
    </xf>
    <xf numFmtId="3" fontId="13" fillId="0" borderId="11" xfId="57" applyNumberFormat="1" applyFont="1" applyFill="1" applyBorder="1" applyAlignment="1" applyProtection="1">
      <alignment horizontal="right" vertical="center" wrapText="1"/>
      <protection/>
    </xf>
    <xf numFmtId="49" fontId="6" fillId="0" borderId="11" xfId="42" applyNumberFormat="1" applyFill="1" applyBorder="1" applyAlignment="1" applyProtection="1">
      <alignment horizontal="left" vertical="center" wrapText="1"/>
      <protection locked="0"/>
    </xf>
    <xf numFmtId="165" fontId="13" fillId="0" borderId="11" xfId="57" applyNumberFormat="1" applyFont="1" applyFill="1" applyBorder="1" applyAlignment="1" applyProtection="1">
      <alignment horizontal="right" vertical="center" wrapText="1"/>
      <protection/>
    </xf>
    <xf numFmtId="165" fontId="13" fillId="0" borderId="11" xfId="57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57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4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>
      <alignment/>
    </xf>
    <xf numFmtId="166" fontId="7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wrapText="1"/>
    </xf>
    <xf numFmtId="0" fontId="11" fillId="0" borderId="0" xfId="58" applyFont="1" applyFill="1" applyBorder="1" applyAlignment="1">
      <alignment horizontal="center" vertical="center" wrapText="1"/>
      <protection/>
    </xf>
    <xf numFmtId="0" fontId="11" fillId="0" borderId="0" xfId="45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2" xfId="55"/>
    <cellStyle name="Обычный_ЖКУ_проект3" xfId="56"/>
    <cellStyle name="Обычный_Мониторинг инвестиций" xfId="57"/>
    <cellStyle name="Обычный_Шаблон по источникам для Модуля Реестр (2)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arinaEA\LOCALS~1\Temp\Rar$DI85.280\JKH.OPEN.INFO.BALANCE.HVS(v6.0.1)&#1058;&#1042;%20&#1040;&#1058;&#1069;&#10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ОАО "ТГК-2"</v>
          </cell>
        </row>
      </sheetData>
      <sheetData sheetId="14">
        <row r="2">
          <cell r="T2" t="str">
            <v>тыс кВт.ч</v>
          </cell>
        </row>
        <row r="3">
          <cell r="T3" t="str">
            <v>тыс м3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gc-2.ru/investors/disclosure/statements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gc-2.ru/investors/disclosure/statement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PageLayoutView="0" workbookViewId="0" topLeftCell="A1">
      <selection activeCell="B17" sqref="B17"/>
    </sheetView>
  </sheetViews>
  <sheetFormatPr defaultColWidth="9.140625" defaultRowHeight="15"/>
  <cols>
    <col min="2" max="2" width="80.421875" style="0" customWidth="1"/>
    <col min="3" max="3" width="17.57421875" style="0" customWidth="1"/>
    <col min="4" max="4" width="16.7109375" style="0" customWidth="1"/>
  </cols>
  <sheetData>
    <row r="1" spans="1:4" ht="15" customHeight="1">
      <c r="A1" s="37" t="s">
        <v>98</v>
      </c>
      <c r="B1" s="37"/>
      <c r="C1" s="37"/>
      <c r="D1" s="37"/>
    </row>
    <row r="2" spans="1:4" ht="67.5" customHeight="1">
      <c r="A2" s="38" t="s">
        <v>168</v>
      </c>
      <c r="B2" s="38"/>
      <c r="C2" s="38"/>
      <c r="D2" s="38"/>
    </row>
    <row r="3" spans="1:4" ht="30" customHeight="1">
      <c r="A3" s="1" t="s">
        <v>99</v>
      </c>
      <c r="B3" s="1" t="s">
        <v>100</v>
      </c>
      <c r="C3" s="1" t="s">
        <v>101</v>
      </c>
      <c r="D3" s="1" t="s">
        <v>3</v>
      </c>
    </row>
    <row r="4" spans="1:4" ht="15">
      <c r="A4" s="1" t="s">
        <v>102</v>
      </c>
      <c r="B4" s="2" t="s">
        <v>103</v>
      </c>
      <c r="C4" s="1" t="s">
        <v>104</v>
      </c>
      <c r="D4" s="7">
        <v>478800</v>
      </c>
    </row>
    <row r="5" spans="1:6" ht="15">
      <c r="A5" s="1" t="s">
        <v>105</v>
      </c>
      <c r="B5" s="2" t="s">
        <v>106</v>
      </c>
      <c r="C5" s="1" t="s">
        <v>104</v>
      </c>
      <c r="D5" s="3">
        <v>456000</v>
      </c>
      <c r="E5" s="8"/>
      <c r="F5" s="8"/>
    </row>
    <row r="6" spans="1:5" ht="30">
      <c r="A6" s="1" t="s">
        <v>107</v>
      </c>
      <c r="B6" s="2" t="s">
        <v>108</v>
      </c>
      <c r="C6" s="1" t="s">
        <v>104</v>
      </c>
      <c r="D6" s="9">
        <v>61706.376</v>
      </c>
      <c r="E6" s="8"/>
    </row>
    <row r="7" spans="1:4" ht="30">
      <c r="A7" s="1" t="s">
        <v>109</v>
      </c>
      <c r="B7" s="2" t="s">
        <v>110</v>
      </c>
      <c r="C7" s="1" t="s">
        <v>104</v>
      </c>
      <c r="D7" s="9">
        <v>78989.50282616219</v>
      </c>
    </row>
    <row r="8" spans="1:4" ht="25.5" customHeight="1" hidden="1">
      <c r="A8" s="1" t="s">
        <v>111</v>
      </c>
      <c r="B8" s="2" t="s">
        <v>112</v>
      </c>
      <c r="C8" s="1" t="s">
        <v>113</v>
      </c>
      <c r="D8" s="10"/>
    </row>
    <row r="9" spans="1:4" ht="25.5" customHeight="1" hidden="1">
      <c r="A9" s="1" t="s">
        <v>114</v>
      </c>
      <c r="B9" s="2" t="s">
        <v>115</v>
      </c>
      <c r="C9" s="1" t="s">
        <v>116</v>
      </c>
      <c r="D9" s="10"/>
    </row>
    <row r="10" spans="1:4" ht="15">
      <c r="A10" s="1" t="s">
        <v>117</v>
      </c>
      <c r="B10" s="2" t="s">
        <v>118</v>
      </c>
      <c r="C10" s="1" t="s">
        <v>104</v>
      </c>
      <c r="D10" s="10" t="s">
        <v>179</v>
      </c>
    </row>
    <row r="11" spans="1:4" ht="30">
      <c r="A11" s="1" t="s">
        <v>119</v>
      </c>
      <c r="B11" s="2" t="s">
        <v>120</v>
      </c>
      <c r="C11" s="1" t="s">
        <v>104</v>
      </c>
      <c r="D11" s="9">
        <v>93984.19471405384</v>
      </c>
    </row>
    <row r="12" spans="1:4" ht="30">
      <c r="A12" s="1" t="s">
        <v>121</v>
      </c>
      <c r="B12" s="2" t="s">
        <v>122</v>
      </c>
      <c r="C12" s="1" t="s">
        <v>104</v>
      </c>
      <c r="D12" s="10" t="s">
        <v>179</v>
      </c>
    </row>
    <row r="13" spans="1:4" ht="25.5" customHeight="1">
      <c r="A13" s="1" t="s">
        <v>123</v>
      </c>
      <c r="B13" s="2" t="s">
        <v>124</v>
      </c>
      <c r="C13" s="1" t="s">
        <v>104</v>
      </c>
      <c r="D13" s="9">
        <v>38178.40581381935</v>
      </c>
    </row>
    <row r="14" spans="1:4" ht="33.75" customHeight="1">
      <c r="A14" s="1" t="s">
        <v>125</v>
      </c>
      <c r="B14" s="2" t="s">
        <v>126</v>
      </c>
      <c r="C14" s="1" t="s">
        <v>104</v>
      </c>
      <c r="D14" s="10" t="s">
        <v>179</v>
      </c>
    </row>
    <row r="15" spans="1:4" ht="33" customHeight="1">
      <c r="A15" s="1" t="s">
        <v>127</v>
      </c>
      <c r="B15" s="2" t="s">
        <v>128</v>
      </c>
      <c r="C15" s="1" t="s">
        <v>104</v>
      </c>
      <c r="D15" s="9">
        <v>97662.93690160343</v>
      </c>
    </row>
    <row r="16" spans="1:4" ht="37.5" customHeight="1">
      <c r="A16" s="1" t="s">
        <v>129</v>
      </c>
      <c r="B16" s="2" t="s">
        <v>130</v>
      </c>
      <c r="C16" s="1" t="s">
        <v>104</v>
      </c>
      <c r="D16" s="9">
        <v>85478.22932287461</v>
      </c>
    </row>
    <row r="17" spans="1:4" ht="63" customHeight="1">
      <c r="A17" s="1" t="s">
        <v>131</v>
      </c>
      <c r="B17" s="2" t="s">
        <v>132</v>
      </c>
      <c r="C17" s="1" t="s">
        <v>104</v>
      </c>
      <c r="D17" s="4" t="s">
        <v>179</v>
      </c>
    </row>
    <row r="18" spans="1:4" ht="79.5" customHeight="1">
      <c r="A18" s="1" t="s">
        <v>133</v>
      </c>
      <c r="B18" s="2" t="s">
        <v>134</v>
      </c>
      <c r="C18" s="1" t="s">
        <v>104</v>
      </c>
      <c r="D18" s="4" t="s">
        <v>179</v>
      </c>
    </row>
    <row r="19" spans="1:4" ht="51" customHeight="1">
      <c r="A19" s="1" t="s">
        <v>135</v>
      </c>
      <c r="B19" s="2" t="s">
        <v>136</v>
      </c>
      <c r="C19" s="1" t="s">
        <v>104</v>
      </c>
      <c r="D19" s="4" t="s">
        <v>179</v>
      </c>
    </row>
    <row r="20" spans="1:4" ht="51" customHeight="1">
      <c r="A20" s="1" t="s">
        <v>137</v>
      </c>
      <c r="B20" s="2" t="s">
        <v>138</v>
      </c>
      <c r="C20" s="1" t="s">
        <v>104</v>
      </c>
      <c r="D20" s="3">
        <f>D22</f>
        <v>22800</v>
      </c>
    </row>
    <row r="21" spans="1:4" ht="40.5" customHeight="1">
      <c r="A21" s="1" t="s">
        <v>139</v>
      </c>
      <c r="B21" s="2" t="s">
        <v>140</v>
      </c>
      <c r="C21" s="1" t="s">
        <v>104</v>
      </c>
      <c r="D21" s="4" t="s">
        <v>179</v>
      </c>
    </row>
    <row r="22" spans="1:4" ht="25.5" customHeight="1">
      <c r="A22" s="1" t="s">
        <v>141</v>
      </c>
      <c r="B22" s="2" t="s">
        <v>142</v>
      </c>
      <c r="C22" s="1" t="s">
        <v>104</v>
      </c>
      <c r="D22" s="3">
        <f>D4-D5</f>
        <v>22800</v>
      </c>
    </row>
    <row r="23" spans="1:4" ht="48.75" customHeight="1">
      <c r="A23" s="1" t="s">
        <v>143</v>
      </c>
      <c r="B23" s="2" t="s">
        <v>144</v>
      </c>
      <c r="C23" s="1" t="s">
        <v>104</v>
      </c>
      <c r="D23" s="4" t="s">
        <v>179</v>
      </c>
    </row>
    <row r="24" spans="1:4" ht="25.5" customHeight="1">
      <c r="A24" s="1" t="s">
        <v>145</v>
      </c>
      <c r="B24" s="2" t="s">
        <v>146</v>
      </c>
      <c r="C24" s="1" t="s">
        <v>147</v>
      </c>
      <c r="D24" s="11">
        <v>2803.03</v>
      </c>
    </row>
    <row r="25" spans="1:4" ht="25.5" customHeight="1">
      <c r="A25" s="1" t="s">
        <v>148</v>
      </c>
      <c r="B25" s="2" t="s">
        <v>149</v>
      </c>
      <c r="C25" s="1" t="s">
        <v>147</v>
      </c>
      <c r="D25" s="4" t="s">
        <v>179</v>
      </c>
    </row>
    <row r="26" spans="1:4" ht="25.5" customHeight="1">
      <c r="A26" s="1" t="s">
        <v>150</v>
      </c>
      <c r="B26" s="2" t="s">
        <v>151</v>
      </c>
      <c r="C26" s="1" t="s">
        <v>147</v>
      </c>
      <c r="D26" s="4" t="s">
        <v>179</v>
      </c>
    </row>
    <row r="27" spans="1:4" ht="37.5" customHeight="1">
      <c r="A27" s="1" t="s">
        <v>152</v>
      </c>
      <c r="B27" s="2" t="s">
        <v>153</v>
      </c>
      <c r="C27" s="1" t="s">
        <v>147</v>
      </c>
      <c r="D27" s="5">
        <v>228</v>
      </c>
    </row>
    <row r="28" spans="1:4" ht="25.5" customHeight="1">
      <c r="A28" s="1" t="s">
        <v>154</v>
      </c>
      <c r="B28" s="2" t="s">
        <v>155</v>
      </c>
      <c r="C28" s="1" t="s">
        <v>82</v>
      </c>
      <c r="D28" s="6" t="s">
        <v>179</v>
      </c>
    </row>
    <row r="29" spans="1:4" ht="25.5" customHeight="1">
      <c r="A29" s="1" t="s">
        <v>156</v>
      </c>
      <c r="B29" s="2" t="s">
        <v>157</v>
      </c>
      <c r="C29" s="1" t="s">
        <v>158</v>
      </c>
      <c r="D29" s="35">
        <v>5</v>
      </c>
    </row>
    <row r="30" spans="1:4" ht="25.5" customHeight="1">
      <c r="A30" s="1" t="s">
        <v>159</v>
      </c>
      <c r="B30" s="2" t="s">
        <v>160</v>
      </c>
      <c r="C30" s="1" t="s">
        <v>161</v>
      </c>
      <c r="D30" s="6">
        <f>1390/D24</f>
        <v>0.4958919455018319</v>
      </c>
    </row>
    <row r="31" spans="1:4" ht="27.75" customHeight="1">
      <c r="A31" s="1" t="s">
        <v>162</v>
      </c>
      <c r="B31" s="2" t="s">
        <v>163</v>
      </c>
      <c r="C31" s="1" t="s">
        <v>147</v>
      </c>
      <c r="D31" s="36">
        <f>D24-D27</f>
        <v>2575.03</v>
      </c>
    </row>
    <row r="32" spans="1:4" ht="25.5" customHeight="1">
      <c r="A32" s="1" t="s">
        <v>164</v>
      </c>
      <c r="B32" s="2" t="s">
        <v>165</v>
      </c>
      <c r="C32" s="1" t="s">
        <v>82</v>
      </c>
      <c r="D32" s="4">
        <f>ROUND(D27/D24*100,1)</f>
        <v>8.1</v>
      </c>
    </row>
    <row r="33" spans="1:4" ht="37.5" customHeight="1">
      <c r="A33" s="1" t="s">
        <v>166</v>
      </c>
      <c r="B33" s="2" t="s">
        <v>167</v>
      </c>
      <c r="C33" s="1" t="s">
        <v>82</v>
      </c>
      <c r="D33" s="4" t="s">
        <v>179</v>
      </c>
    </row>
    <row r="34" ht="51" customHeight="1"/>
    <row r="35" ht="51" customHeight="1"/>
    <row r="36" ht="51" customHeight="1"/>
    <row r="37" ht="51" customHeight="1"/>
    <row r="38" ht="51" customHeight="1"/>
    <row r="39" ht="51" customHeight="1"/>
    <row r="40" ht="51" customHeight="1"/>
    <row r="41" ht="51" customHeight="1"/>
    <row r="42" ht="51" customHeight="1"/>
    <row r="43" ht="51" customHeight="1"/>
    <row r="44" ht="51" customHeight="1"/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2"/>
  <sheetViews>
    <sheetView showGridLines="0" zoomScale="96" zoomScaleNormal="96" zoomScalePageLayoutView="0" workbookViewId="0" topLeftCell="A1">
      <selection activeCell="D17" sqref="D17"/>
    </sheetView>
  </sheetViews>
  <sheetFormatPr defaultColWidth="9.140625" defaultRowHeight="15"/>
  <cols>
    <col min="2" max="2" width="6.7109375" style="34" customWidth="1"/>
    <col min="3" max="3" width="50.140625" style="34" customWidth="1"/>
    <col min="4" max="4" width="15.8515625" style="34" customWidth="1"/>
    <col min="5" max="5" width="21.140625" style="34" customWidth="1"/>
  </cols>
  <sheetData>
    <row r="2" spans="2:5" ht="63" customHeight="1">
      <c r="B2" s="40" t="s">
        <v>169</v>
      </c>
      <c r="C2" s="40"/>
      <c r="D2" s="40"/>
      <c r="E2" s="40"/>
    </row>
    <row r="3" spans="2:5" ht="33.75" customHeight="1">
      <c r="B3" s="41" t="s">
        <v>175</v>
      </c>
      <c r="C3" s="41"/>
      <c r="D3" s="41"/>
      <c r="E3" s="41"/>
    </row>
    <row r="4" spans="2:5" ht="39.75" customHeight="1">
      <c r="B4" s="39" t="s">
        <v>176</v>
      </c>
      <c r="C4" s="39"/>
      <c r="D4" s="39"/>
      <c r="E4" s="39"/>
    </row>
    <row r="5" spans="2:5" ht="36" customHeight="1">
      <c r="B5" s="12" t="s">
        <v>0</v>
      </c>
      <c r="C5" s="13" t="s">
        <v>1</v>
      </c>
      <c r="D5" s="13" t="s">
        <v>2</v>
      </c>
      <c r="E5" s="13" t="s">
        <v>3</v>
      </c>
    </row>
    <row r="6" spans="2:5" ht="17.25" customHeight="1">
      <c r="B6" s="14" t="s">
        <v>4</v>
      </c>
      <c r="C6" s="14" t="s">
        <v>5</v>
      </c>
      <c r="D6" s="14" t="s">
        <v>6</v>
      </c>
      <c r="E6" s="14" t="s">
        <v>7</v>
      </c>
    </row>
    <row r="7" spans="2:5" ht="25.5">
      <c r="B7" s="15" t="s">
        <v>4</v>
      </c>
      <c r="C7" s="16" t="s">
        <v>8</v>
      </c>
      <c r="D7" s="12" t="s">
        <v>9</v>
      </c>
      <c r="E7" s="17">
        <f>SUM(E8:E9)</f>
        <v>1067.52323</v>
      </c>
    </row>
    <row r="8" spans="2:5" ht="17.25" customHeight="1" hidden="1">
      <c r="B8" s="15" t="s">
        <v>97</v>
      </c>
      <c r="C8" s="18"/>
      <c r="D8" s="18"/>
      <c r="E8" s="18"/>
    </row>
    <row r="9" spans="2:5" ht="17.25" customHeight="1">
      <c r="B9" s="19" t="s">
        <v>10</v>
      </c>
      <c r="C9" s="20" t="s">
        <v>170</v>
      </c>
      <c r="D9" s="21" t="s">
        <v>9</v>
      </c>
      <c r="E9" s="22">
        <v>1067.52323</v>
      </c>
    </row>
    <row r="10" spans="2:5" ht="25.5">
      <c r="B10" s="15" t="s">
        <v>5</v>
      </c>
      <c r="C10" s="16" t="s">
        <v>11</v>
      </c>
      <c r="D10" s="12" t="s">
        <v>9</v>
      </c>
      <c r="E10" s="17">
        <f>SUM(E11:E12)+SUM(E15:E22)+E25+E28+E30+E32</f>
        <v>1062.3966699999999</v>
      </c>
    </row>
    <row r="11" spans="2:5" ht="38.25">
      <c r="B11" s="15" t="s">
        <v>12</v>
      </c>
      <c r="C11" s="23" t="s">
        <v>13</v>
      </c>
      <c r="D11" s="12" t="s">
        <v>9</v>
      </c>
      <c r="E11" s="22">
        <v>59.71883</v>
      </c>
    </row>
    <row r="12" spans="2:5" ht="25.5">
      <c r="B12" s="15" t="s">
        <v>14</v>
      </c>
      <c r="C12" s="23" t="s">
        <v>15</v>
      </c>
      <c r="D12" s="12" t="s">
        <v>9</v>
      </c>
      <c r="E12" s="22">
        <v>584.83268</v>
      </c>
    </row>
    <row r="13" spans="2:5" ht="25.5">
      <c r="B13" s="15" t="s">
        <v>16</v>
      </c>
      <c r="C13" s="24" t="s">
        <v>17</v>
      </c>
      <c r="D13" s="12" t="s">
        <v>18</v>
      </c>
      <c r="E13" s="22">
        <v>2.288885294952404</v>
      </c>
    </row>
    <row r="14" spans="2:5" ht="17.25" customHeight="1">
      <c r="B14" s="15" t="s">
        <v>19</v>
      </c>
      <c r="C14" s="24" t="s">
        <v>20</v>
      </c>
      <c r="D14" s="12" t="s">
        <v>21</v>
      </c>
      <c r="E14" s="22">
        <f>E12/E13</f>
        <v>255.50982449391867</v>
      </c>
    </row>
    <row r="15" spans="2:5" ht="25.5">
      <c r="B15" s="15" t="s">
        <v>22</v>
      </c>
      <c r="C15" s="23" t="s">
        <v>23</v>
      </c>
      <c r="D15" s="12" t="s">
        <v>9</v>
      </c>
      <c r="E15" s="25">
        <v>0</v>
      </c>
    </row>
    <row r="16" spans="2:5" ht="25.5">
      <c r="B16" s="15" t="s">
        <v>24</v>
      </c>
      <c r="C16" s="23" t="s">
        <v>25</v>
      </c>
      <c r="D16" s="12" t="s">
        <v>9</v>
      </c>
      <c r="E16" s="22">
        <v>118.47287</v>
      </c>
    </row>
    <row r="17" spans="2:5" ht="25.5">
      <c r="B17" s="15" t="s">
        <v>26</v>
      </c>
      <c r="C17" s="23" t="s">
        <v>27</v>
      </c>
      <c r="D17" s="12" t="s">
        <v>9</v>
      </c>
      <c r="E17" s="22">
        <v>36.05884</v>
      </c>
    </row>
    <row r="18" spans="2:5" ht="25.5">
      <c r="B18" s="15" t="s">
        <v>28</v>
      </c>
      <c r="C18" s="23" t="s">
        <v>29</v>
      </c>
      <c r="D18" s="12" t="s">
        <v>9</v>
      </c>
      <c r="E18" s="25">
        <v>0</v>
      </c>
    </row>
    <row r="19" spans="2:5" ht="25.5">
      <c r="B19" s="15" t="s">
        <v>30</v>
      </c>
      <c r="C19" s="23" t="s">
        <v>31</v>
      </c>
      <c r="D19" s="12" t="s">
        <v>9</v>
      </c>
      <c r="E19" s="25">
        <v>0</v>
      </c>
    </row>
    <row r="20" spans="2:5" ht="25.5">
      <c r="B20" s="15" t="s">
        <v>32</v>
      </c>
      <c r="C20" s="23" t="s">
        <v>33</v>
      </c>
      <c r="D20" s="12" t="s">
        <v>9</v>
      </c>
      <c r="E20" s="22">
        <v>12.35562</v>
      </c>
    </row>
    <row r="21" spans="2:5" ht="25.5">
      <c r="B21" s="15" t="s">
        <v>34</v>
      </c>
      <c r="C21" s="23" t="s">
        <v>35</v>
      </c>
      <c r="D21" s="12" t="s">
        <v>9</v>
      </c>
      <c r="E21" s="22">
        <v>0</v>
      </c>
    </row>
    <row r="22" spans="2:5" ht="25.5">
      <c r="B22" s="15" t="s">
        <v>36</v>
      </c>
      <c r="C22" s="23" t="s">
        <v>37</v>
      </c>
      <c r="D22" s="12" t="s">
        <v>9</v>
      </c>
      <c r="E22" s="22">
        <v>30.8047096989951</v>
      </c>
    </row>
    <row r="23" spans="2:5" ht="17.25" customHeight="1">
      <c r="B23" s="15" t="s">
        <v>38</v>
      </c>
      <c r="C23" s="24" t="s">
        <v>39</v>
      </c>
      <c r="D23" s="12" t="s">
        <v>9</v>
      </c>
      <c r="E23" s="25">
        <v>0</v>
      </c>
    </row>
    <row r="24" spans="2:5" ht="17.25" customHeight="1">
      <c r="B24" s="15" t="s">
        <v>40</v>
      </c>
      <c r="C24" s="24" t="s">
        <v>41</v>
      </c>
      <c r="D24" s="12" t="s">
        <v>9</v>
      </c>
      <c r="E24" s="25">
        <v>0</v>
      </c>
    </row>
    <row r="25" spans="2:5" ht="25.5">
      <c r="B25" s="15" t="s">
        <v>42</v>
      </c>
      <c r="C25" s="23" t="s">
        <v>43</v>
      </c>
      <c r="D25" s="12" t="s">
        <v>9</v>
      </c>
      <c r="E25" s="22">
        <v>199.47608</v>
      </c>
    </row>
    <row r="26" spans="2:5" ht="17.25" customHeight="1">
      <c r="B26" s="15" t="s">
        <v>44</v>
      </c>
      <c r="C26" s="24" t="s">
        <v>39</v>
      </c>
      <c r="D26" s="12" t="s">
        <v>9</v>
      </c>
      <c r="E26" s="25">
        <v>0</v>
      </c>
    </row>
    <row r="27" spans="2:5" ht="17.25" customHeight="1">
      <c r="B27" s="15" t="s">
        <v>45</v>
      </c>
      <c r="C27" s="24" t="s">
        <v>41</v>
      </c>
      <c r="D27" s="12" t="s">
        <v>9</v>
      </c>
      <c r="E27" s="25">
        <v>0</v>
      </c>
    </row>
    <row r="28" spans="2:5" ht="25.5">
      <c r="B28" s="15" t="s">
        <v>46</v>
      </c>
      <c r="C28" s="23" t="s">
        <v>47</v>
      </c>
      <c r="D28" s="12" t="s">
        <v>9</v>
      </c>
      <c r="E28" s="22">
        <v>20.6770403010049</v>
      </c>
    </row>
    <row r="29" spans="2:5" ht="51">
      <c r="B29" s="15" t="s">
        <v>48</v>
      </c>
      <c r="C29" s="24" t="s">
        <v>49</v>
      </c>
      <c r="D29" s="12" t="s">
        <v>50</v>
      </c>
      <c r="E29" s="26" t="s">
        <v>51</v>
      </c>
    </row>
    <row r="30" spans="2:5" ht="51">
      <c r="B30" s="15" t="s">
        <v>52</v>
      </c>
      <c r="C30" s="23" t="s">
        <v>53</v>
      </c>
      <c r="D30" s="12" t="s">
        <v>9</v>
      </c>
      <c r="E30" s="25">
        <v>0</v>
      </c>
    </row>
    <row r="31" spans="2:5" ht="51">
      <c r="B31" s="15" t="s">
        <v>54</v>
      </c>
      <c r="C31" s="24" t="s">
        <v>49</v>
      </c>
      <c r="D31" s="12" t="s">
        <v>50</v>
      </c>
      <c r="E31" s="26" t="s">
        <v>51</v>
      </c>
    </row>
    <row r="32" spans="2:5" ht="63.75">
      <c r="B32" s="15" t="s">
        <v>55</v>
      </c>
      <c r="C32" s="23" t="s">
        <v>171</v>
      </c>
      <c r="D32" s="12" t="s">
        <v>9</v>
      </c>
      <c r="E32" s="27">
        <v>0</v>
      </c>
    </row>
    <row r="33" spans="2:5" ht="25.5">
      <c r="B33" s="15" t="s">
        <v>6</v>
      </c>
      <c r="C33" s="16" t="s">
        <v>56</v>
      </c>
      <c r="D33" s="12" t="s">
        <v>9</v>
      </c>
      <c r="E33" s="25">
        <v>0</v>
      </c>
    </row>
    <row r="34" spans="2:5" ht="38.25">
      <c r="B34" s="15" t="s">
        <v>57</v>
      </c>
      <c r="C34" s="23" t="s">
        <v>58</v>
      </c>
      <c r="D34" s="12" t="s">
        <v>9</v>
      </c>
      <c r="E34" s="25">
        <v>0</v>
      </c>
    </row>
    <row r="35" spans="2:5" ht="38.25">
      <c r="B35" s="15" t="s">
        <v>7</v>
      </c>
      <c r="C35" s="16" t="s">
        <v>59</v>
      </c>
      <c r="D35" s="12" t="s">
        <v>9</v>
      </c>
      <c r="E35" s="25">
        <v>0</v>
      </c>
    </row>
    <row r="36" spans="2:5" ht="17.25" customHeight="1">
      <c r="B36" s="15" t="s">
        <v>60</v>
      </c>
      <c r="C36" s="23" t="s">
        <v>61</v>
      </c>
      <c r="D36" s="12" t="s">
        <v>9</v>
      </c>
      <c r="E36" s="25">
        <v>0</v>
      </c>
    </row>
    <row r="37" spans="2:5" ht="17.25" customHeight="1">
      <c r="B37" s="15" t="s">
        <v>62</v>
      </c>
      <c r="C37" s="23" t="s">
        <v>63</v>
      </c>
      <c r="D37" s="12" t="s">
        <v>9</v>
      </c>
      <c r="E37" s="25">
        <v>0</v>
      </c>
    </row>
    <row r="38" spans="2:5" ht="25.5">
      <c r="B38" s="15" t="s">
        <v>64</v>
      </c>
      <c r="C38" s="16" t="s">
        <v>65</v>
      </c>
      <c r="D38" s="12" t="s">
        <v>9</v>
      </c>
      <c r="E38" s="22">
        <f>E7-E10</f>
        <v>5.126560000000154</v>
      </c>
    </row>
    <row r="39" spans="2:5" ht="33.75">
      <c r="B39" s="15" t="s">
        <v>66</v>
      </c>
      <c r="C39" s="16" t="s">
        <v>172</v>
      </c>
      <c r="D39" s="12" t="s">
        <v>50</v>
      </c>
      <c r="E39" s="28" t="s">
        <v>173</v>
      </c>
    </row>
    <row r="40" spans="2:5" ht="17.25" customHeight="1">
      <c r="B40" s="15" t="s">
        <v>67</v>
      </c>
      <c r="C40" s="16" t="s">
        <v>68</v>
      </c>
      <c r="D40" s="12" t="s">
        <v>69</v>
      </c>
      <c r="E40" s="22">
        <v>2418.575</v>
      </c>
    </row>
    <row r="41" spans="2:5" ht="17.25" customHeight="1">
      <c r="B41" s="15" t="s">
        <v>70</v>
      </c>
      <c r="C41" s="16" t="s">
        <v>71</v>
      </c>
      <c r="D41" s="12" t="s">
        <v>69</v>
      </c>
      <c r="E41" s="22">
        <v>2418.575</v>
      </c>
    </row>
    <row r="42" spans="2:5" ht="17.25" customHeight="1">
      <c r="B42" s="15" t="s">
        <v>72</v>
      </c>
      <c r="C42" s="16" t="s">
        <v>73</v>
      </c>
      <c r="D42" s="12" t="s">
        <v>69</v>
      </c>
      <c r="E42" s="25">
        <v>0</v>
      </c>
    </row>
    <row r="43" spans="2:5" ht="17.25" customHeight="1">
      <c r="B43" s="15" t="s">
        <v>74</v>
      </c>
      <c r="C43" s="16" t="s">
        <v>75</v>
      </c>
      <c r="D43" s="12" t="s">
        <v>69</v>
      </c>
      <c r="E43" s="29">
        <f>SUM(E44:E45)</f>
        <v>205.927</v>
      </c>
    </row>
    <row r="44" spans="2:5" ht="17.25" customHeight="1">
      <c r="B44" s="15" t="s">
        <v>76</v>
      </c>
      <c r="C44" s="23" t="s">
        <v>77</v>
      </c>
      <c r="D44" s="12" t="s">
        <v>69</v>
      </c>
      <c r="E44" s="30">
        <v>205.927</v>
      </c>
    </row>
    <row r="45" spans="2:5" ht="17.25" customHeight="1">
      <c r="B45" s="15" t="s">
        <v>78</v>
      </c>
      <c r="C45" s="23" t="s">
        <v>79</v>
      </c>
      <c r="D45" s="12" t="s">
        <v>69</v>
      </c>
      <c r="E45" s="25">
        <v>0</v>
      </c>
    </row>
    <row r="46" spans="2:5" ht="17.25" customHeight="1">
      <c r="B46" s="15" t="s">
        <v>80</v>
      </c>
      <c r="C46" s="16" t="s">
        <v>81</v>
      </c>
      <c r="D46" s="12" t="s">
        <v>82</v>
      </c>
      <c r="E46" s="25">
        <v>0</v>
      </c>
    </row>
    <row r="47" spans="2:5" ht="25.5">
      <c r="B47" s="15" t="s">
        <v>83</v>
      </c>
      <c r="C47" s="16" t="s">
        <v>84</v>
      </c>
      <c r="D47" s="12" t="s">
        <v>85</v>
      </c>
      <c r="E47" s="22">
        <v>5</v>
      </c>
    </row>
    <row r="48" spans="2:6" ht="24.75" customHeight="1">
      <c r="B48" s="15" t="s">
        <v>86</v>
      </c>
      <c r="C48" s="16" t="s">
        <v>87</v>
      </c>
      <c r="D48" s="31" t="s">
        <v>21</v>
      </c>
      <c r="E48" s="22">
        <v>1.32</v>
      </c>
      <c r="F48" s="32"/>
    </row>
    <row r="49" spans="2:5" ht="25.5">
      <c r="B49" s="15" t="s">
        <v>88</v>
      </c>
      <c r="C49" s="16" t="s">
        <v>89</v>
      </c>
      <c r="D49" s="12" t="s">
        <v>82</v>
      </c>
      <c r="E49" s="22">
        <v>8.514393806270222</v>
      </c>
    </row>
    <row r="50" spans="2:5" ht="17.25" customHeight="1">
      <c r="B50" s="15" t="s">
        <v>90</v>
      </c>
      <c r="C50" s="23" t="s">
        <v>91</v>
      </c>
      <c r="D50" s="12" t="s">
        <v>82</v>
      </c>
      <c r="E50" s="25">
        <v>0</v>
      </c>
    </row>
    <row r="51" spans="2:5" ht="38.25">
      <c r="B51" s="15" t="s">
        <v>92</v>
      </c>
      <c r="C51" s="16" t="s">
        <v>93</v>
      </c>
      <c r="D51" s="12" t="s">
        <v>82</v>
      </c>
      <c r="E51" s="22">
        <v>38.99</v>
      </c>
    </row>
    <row r="52" spans="2:5" ht="46.5" customHeight="1">
      <c r="B52" s="15" t="s">
        <v>94</v>
      </c>
      <c r="C52" s="16" t="s">
        <v>95</v>
      </c>
      <c r="D52" s="12" t="s">
        <v>50</v>
      </c>
      <c r="E52" s="33" t="s">
        <v>96</v>
      </c>
    </row>
  </sheetData>
  <sheetProtection/>
  <mergeCells count="3">
    <mergeCell ref="B4:E4"/>
    <mergeCell ref="B2:E2"/>
    <mergeCell ref="B3:E3"/>
  </mergeCells>
  <hyperlinks>
    <hyperlink ref="E39" r:id="rId1" display="http://www.tgc-2.ru/investors/disclosure/statements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F52"/>
  <sheetViews>
    <sheetView showGridLines="0" zoomScalePageLayoutView="0" workbookViewId="0" topLeftCell="A4">
      <selection activeCell="C7" sqref="C7"/>
    </sheetView>
  </sheetViews>
  <sheetFormatPr defaultColWidth="9.140625" defaultRowHeight="15"/>
  <cols>
    <col min="2" max="2" width="6.7109375" style="34" customWidth="1"/>
    <col min="3" max="3" width="50.140625" style="34" customWidth="1"/>
    <col min="4" max="4" width="15.8515625" style="34" customWidth="1"/>
    <col min="5" max="5" width="21.7109375" style="34" customWidth="1"/>
  </cols>
  <sheetData>
    <row r="2" spans="2:5" ht="63" customHeight="1">
      <c r="B2" s="40" t="s">
        <v>169</v>
      </c>
      <c r="C2" s="40"/>
      <c r="D2" s="40"/>
      <c r="E2" s="40"/>
    </row>
    <row r="3" spans="2:5" ht="33.75" customHeight="1">
      <c r="B3" s="41" t="s">
        <v>177</v>
      </c>
      <c r="C3" s="41"/>
      <c r="D3" s="41"/>
      <c r="E3" s="41"/>
    </row>
    <row r="4" spans="2:5" ht="39.75" customHeight="1">
      <c r="B4" s="39" t="s">
        <v>178</v>
      </c>
      <c r="C4" s="39"/>
      <c r="D4" s="39"/>
      <c r="E4" s="39"/>
    </row>
    <row r="5" spans="2:5" ht="36" customHeight="1">
      <c r="B5" s="12" t="s">
        <v>0</v>
      </c>
      <c r="C5" s="13" t="s">
        <v>1</v>
      </c>
      <c r="D5" s="13" t="s">
        <v>2</v>
      </c>
      <c r="E5" s="13" t="s">
        <v>3</v>
      </c>
    </row>
    <row r="6" spans="2:5" ht="17.25" customHeight="1">
      <c r="B6" s="14" t="s">
        <v>4</v>
      </c>
      <c r="C6" s="14" t="s">
        <v>5</v>
      </c>
      <c r="D6" s="14" t="s">
        <v>6</v>
      </c>
      <c r="E6" s="14" t="s">
        <v>7</v>
      </c>
    </row>
    <row r="7" spans="2:5" ht="25.5">
      <c r="B7" s="15" t="s">
        <v>4</v>
      </c>
      <c r="C7" s="16" t="s">
        <v>8</v>
      </c>
      <c r="D7" s="12" t="s">
        <v>9</v>
      </c>
      <c r="E7" s="17">
        <f>E9</f>
        <v>1387.72944</v>
      </c>
    </row>
    <row r="8" spans="2:5" ht="17.25" customHeight="1" hidden="1">
      <c r="B8" s="15" t="s">
        <v>97</v>
      </c>
      <c r="C8" s="18"/>
      <c r="D8" s="18"/>
      <c r="E8" s="18"/>
    </row>
    <row r="9" spans="2:5" ht="17.25" customHeight="1">
      <c r="B9" s="19" t="s">
        <v>10</v>
      </c>
      <c r="C9" s="20" t="s">
        <v>174</v>
      </c>
      <c r="D9" s="21" t="s">
        <v>9</v>
      </c>
      <c r="E9" s="22">
        <v>1387.72944</v>
      </c>
    </row>
    <row r="10" spans="2:5" ht="25.5">
      <c r="B10" s="15" t="s">
        <v>5</v>
      </c>
      <c r="C10" s="16" t="s">
        <v>11</v>
      </c>
      <c r="D10" s="12" t="s">
        <v>9</v>
      </c>
      <c r="E10" s="17">
        <f>E11+E12+E15+E16+E17+E18+E19+E20+E21+E22+E25+E28</f>
        <v>1366.07337</v>
      </c>
    </row>
    <row r="11" spans="2:5" ht="38.25">
      <c r="B11" s="15" t="s">
        <v>12</v>
      </c>
      <c r="C11" s="23" t="s">
        <v>13</v>
      </c>
      <c r="D11" s="12" t="s">
        <v>9</v>
      </c>
      <c r="E11" s="22">
        <v>73.70437</v>
      </c>
    </row>
    <row r="12" spans="2:5" ht="25.5">
      <c r="B12" s="15" t="s">
        <v>14</v>
      </c>
      <c r="C12" s="23" t="s">
        <v>15</v>
      </c>
      <c r="D12" s="12" t="s">
        <v>9</v>
      </c>
      <c r="E12" s="22">
        <v>526.31295</v>
      </c>
    </row>
    <row r="13" spans="2:5" ht="25.5">
      <c r="B13" s="15" t="s">
        <v>16</v>
      </c>
      <c r="C13" s="24" t="s">
        <v>17</v>
      </c>
      <c r="D13" s="12" t="s">
        <v>18</v>
      </c>
      <c r="E13" s="22">
        <v>4.11791556378553</v>
      </c>
    </row>
    <row r="14" spans="2:5" ht="17.25" customHeight="1">
      <c r="B14" s="15" t="s">
        <v>19</v>
      </c>
      <c r="C14" s="24" t="s">
        <v>20</v>
      </c>
      <c r="D14" s="12" t="s">
        <v>21</v>
      </c>
      <c r="E14" s="22">
        <f>E12/E13</f>
        <v>127.81052497253474</v>
      </c>
    </row>
    <row r="15" spans="2:5" ht="25.5">
      <c r="B15" s="15" t="s">
        <v>22</v>
      </c>
      <c r="C15" s="23" t="s">
        <v>23</v>
      </c>
      <c r="D15" s="12" t="s">
        <v>9</v>
      </c>
      <c r="E15" s="25">
        <v>0</v>
      </c>
    </row>
    <row r="16" spans="2:5" ht="25.5">
      <c r="B16" s="15" t="s">
        <v>24</v>
      </c>
      <c r="C16" s="23" t="s">
        <v>25</v>
      </c>
      <c r="D16" s="12" t="s">
        <v>9</v>
      </c>
      <c r="E16" s="22">
        <v>168.89199</v>
      </c>
    </row>
    <row r="17" spans="2:5" ht="25.5">
      <c r="B17" s="15" t="s">
        <v>26</v>
      </c>
      <c r="C17" s="23" t="s">
        <v>27</v>
      </c>
      <c r="D17" s="12" t="s">
        <v>9</v>
      </c>
      <c r="E17" s="22">
        <v>51.00541</v>
      </c>
    </row>
    <row r="18" spans="2:5" ht="25.5">
      <c r="B18" s="15" t="s">
        <v>28</v>
      </c>
      <c r="C18" s="23" t="s">
        <v>29</v>
      </c>
      <c r="D18" s="12" t="s">
        <v>9</v>
      </c>
      <c r="E18" s="25">
        <v>0</v>
      </c>
    </row>
    <row r="19" spans="2:5" ht="25.5">
      <c r="B19" s="15" t="s">
        <v>30</v>
      </c>
      <c r="C19" s="23" t="s">
        <v>31</v>
      </c>
      <c r="D19" s="12" t="s">
        <v>9</v>
      </c>
      <c r="E19" s="25">
        <v>0</v>
      </c>
    </row>
    <row r="20" spans="2:5" ht="25.5">
      <c r="B20" s="15" t="s">
        <v>32</v>
      </c>
      <c r="C20" s="23" t="s">
        <v>33</v>
      </c>
      <c r="D20" s="12" t="s">
        <v>9</v>
      </c>
      <c r="E20" s="22">
        <v>70.81521</v>
      </c>
    </row>
    <row r="21" spans="2:5" ht="25.5">
      <c r="B21" s="15" t="s">
        <v>34</v>
      </c>
      <c r="C21" s="23" t="s">
        <v>35</v>
      </c>
      <c r="D21" s="12" t="s">
        <v>9</v>
      </c>
      <c r="E21" s="22">
        <v>0</v>
      </c>
    </row>
    <row r="22" spans="2:5" ht="25.5">
      <c r="B22" s="15" t="s">
        <v>36</v>
      </c>
      <c r="C22" s="23" t="s">
        <v>37</v>
      </c>
      <c r="D22" s="12" t="s">
        <v>9</v>
      </c>
      <c r="E22" s="22">
        <v>61.74604</v>
      </c>
    </row>
    <row r="23" spans="2:5" ht="17.25" customHeight="1">
      <c r="B23" s="15" t="s">
        <v>38</v>
      </c>
      <c r="C23" s="24" t="s">
        <v>39</v>
      </c>
      <c r="D23" s="12" t="s">
        <v>9</v>
      </c>
      <c r="E23" s="25">
        <v>0</v>
      </c>
    </row>
    <row r="24" spans="2:5" ht="17.25" customHeight="1">
      <c r="B24" s="15" t="s">
        <v>40</v>
      </c>
      <c r="C24" s="24" t="s">
        <v>41</v>
      </c>
      <c r="D24" s="12" t="s">
        <v>9</v>
      </c>
      <c r="E24" s="25">
        <v>0</v>
      </c>
    </row>
    <row r="25" spans="2:5" ht="25.5">
      <c r="B25" s="15" t="s">
        <v>42</v>
      </c>
      <c r="C25" s="23" t="s">
        <v>43</v>
      </c>
      <c r="D25" s="12" t="s">
        <v>9</v>
      </c>
      <c r="E25" s="22">
        <v>278.06966</v>
      </c>
    </row>
    <row r="26" spans="2:5" ht="17.25" customHeight="1">
      <c r="B26" s="15" t="s">
        <v>44</v>
      </c>
      <c r="C26" s="24" t="s">
        <v>39</v>
      </c>
      <c r="D26" s="12" t="s">
        <v>9</v>
      </c>
      <c r="E26" s="25">
        <v>0</v>
      </c>
    </row>
    <row r="27" spans="2:5" ht="17.25" customHeight="1">
      <c r="B27" s="15" t="s">
        <v>45</v>
      </c>
      <c r="C27" s="24" t="s">
        <v>41</v>
      </c>
      <c r="D27" s="12" t="s">
        <v>9</v>
      </c>
      <c r="E27" s="25">
        <v>0</v>
      </c>
    </row>
    <row r="28" spans="2:5" ht="25.5">
      <c r="B28" s="15" t="s">
        <v>46</v>
      </c>
      <c r="C28" s="23" t="s">
        <v>47</v>
      </c>
      <c r="D28" s="12" t="s">
        <v>9</v>
      </c>
      <c r="E28" s="22">
        <v>135.52774</v>
      </c>
    </row>
    <row r="29" spans="2:5" ht="51">
      <c r="B29" s="15" t="s">
        <v>48</v>
      </c>
      <c r="C29" s="24" t="s">
        <v>49</v>
      </c>
      <c r="D29" s="12" t="s">
        <v>50</v>
      </c>
      <c r="E29" s="26" t="s">
        <v>51</v>
      </c>
    </row>
    <row r="30" spans="2:5" ht="51">
      <c r="B30" s="15" t="s">
        <v>52</v>
      </c>
      <c r="C30" s="23" t="s">
        <v>53</v>
      </c>
      <c r="D30" s="12" t="s">
        <v>9</v>
      </c>
      <c r="E30" s="25">
        <v>0</v>
      </c>
    </row>
    <row r="31" spans="2:5" ht="51">
      <c r="B31" s="15" t="s">
        <v>54</v>
      </c>
      <c r="C31" s="24" t="s">
        <v>49</v>
      </c>
      <c r="D31" s="12" t="s">
        <v>50</v>
      </c>
      <c r="E31" s="26" t="s">
        <v>51</v>
      </c>
    </row>
    <row r="32" spans="2:5" ht="63.75">
      <c r="B32" s="15" t="s">
        <v>55</v>
      </c>
      <c r="C32" s="23" t="s">
        <v>171</v>
      </c>
      <c r="D32" s="12" t="s">
        <v>9</v>
      </c>
      <c r="E32" s="27">
        <v>0</v>
      </c>
    </row>
    <row r="33" spans="2:5" ht="25.5">
      <c r="B33" s="15" t="s">
        <v>6</v>
      </c>
      <c r="C33" s="16" t="s">
        <v>56</v>
      </c>
      <c r="D33" s="12" t="s">
        <v>9</v>
      </c>
      <c r="E33" s="25">
        <v>0</v>
      </c>
    </row>
    <row r="34" spans="2:5" ht="38.25">
      <c r="B34" s="15" t="s">
        <v>57</v>
      </c>
      <c r="C34" s="23" t="s">
        <v>58</v>
      </c>
      <c r="D34" s="12" t="s">
        <v>9</v>
      </c>
      <c r="E34" s="25">
        <v>0</v>
      </c>
    </row>
    <row r="35" spans="2:5" ht="38.25">
      <c r="B35" s="15" t="s">
        <v>7</v>
      </c>
      <c r="C35" s="16" t="s">
        <v>59</v>
      </c>
      <c r="D35" s="12" t="s">
        <v>9</v>
      </c>
      <c r="E35" s="25">
        <v>0</v>
      </c>
    </row>
    <row r="36" spans="2:5" ht="17.25" customHeight="1">
      <c r="B36" s="15" t="s">
        <v>60</v>
      </c>
      <c r="C36" s="23" t="s">
        <v>61</v>
      </c>
      <c r="D36" s="12" t="s">
        <v>9</v>
      </c>
      <c r="E36" s="25">
        <v>0</v>
      </c>
    </row>
    <row r="37" spans="2:5" ht="17.25" customHeight="1">
      <c r="B37" s="15" t="s">
        <v>62</v>
      </c>
      <c r="C37" s="23" t="s">
        <v>63</v>
      </c>
      <c r="D37" s="12" t="s">
        <v>9</v>
      </c>
      <c r="E37" s="25">
        <v>0</v>
      </c>
    </row>
    <row r="38" spans="2:5" ht="25.5">
      <c r="B38" s="15" t="s">
        <v>64</v>
      </c>
      <c r="C38" s="16" t="s">
        <v>65</v>
      </c>
      <c r="D38" s="12" t="s">
        <v>9</v>
      </c>
      <c r="E38" s="22">
        <f>E7-E10</f>
        <v>21.65607</v>
      </c>
    </row>
    <row r="39" spans="2:5" ht="33.75">
      <c r="B39" s="15" t="s">
        <v>66</v>
      </c>
      <c r="C39" s="16" t="s">
        <v>172</v>
      </c>
      <c r="D39" s="12" t="s">
        <v>50</v>
      </c>
      <c r="E39" s="28" t="s">
        <v>173</v>
      </c>
    </row>
    <row r="40" spans="2:5" ht="17.25" customHeight="1">
      <c r="B40" s="15" t="s">
        <v>67</v>
      </c>
      <c r="C40" s="16" t="s">
        <v>68</v>
      </c>
      <c r="D40" s="12" t="s">
        <v>69</v>
      </c>
      <c r="E40" s="22">
        <v>4189.555</v>
      </c>
    </row>
    <row r="41" spans="2:5" ht="17.25" customHeight="1">
      <c r="B41" s="15" t="s">
        <v>70</v>
      </c>
      <c r="C41" s="16" t="s">
        <v>71</v>
      </c>
      <c r="D41" s="12" t="s">
        <v>69</v>
      </c>
      <c r="E41" s="22">
        <v>4189.555</v>
      </c>
    </row>
    <row r="42" spans="2:5" ht="17.25" customHeight="1">
      <c r="B42" s="15" t="s">
        <v>72</v>
      </c>
      <c r="C42" s="16" t="s">
        <v>73</v>
      </c>
      <c r="D42" s="12" t="s">
        <v>69</v>
      </c>
      <c r="E42" s="25">
        <v>0</v>
      </c>
    </row>
    <row r="43" spans="2:5" ht="17.25" customHeight="1">
      <c r="B43" s="15" t="s">
        <v>74</v>
      </c>
      <c r="C43" s="16" t="s">
        <v>75</v>
      </c>
      <c r="D43" s="12" t="s">
        <v>69</v>
      </c>
      <c r="E43" s="29">
        <f>E44+E45</f>
        <v>254.15299999999996</v>
      </c>
    </row>
    <row r="44" spans="2:5" ht="17.25" customHeight="1">
      <c r="B44" s="15" t="s">
        <v>76</v>
      </c>
      <c r="C44" s="23" t="s">
        <v>77</v>
      </c>
      <c r="D44" s="12" t="s">
        <v>69</v>
      </c>
      <c r="E44" s="30">
        <v>254.15299999999996</v>
      </c>
    </row>
    <row r="45" spans="2:5" ht="17.25" customHeight="1">
      <c r="B45" s="15" t="s">
        <v>78</v>
      </c>
      <c r="C45" s="23" t="s">
        <v>79</v>
      </c>
      <c r="D45" s="12" t="s">
        <v>69</v>
      </c>
      <c r="E45" s="25">
        <v>0</v>
      </c>
    </row>
    <row r="46" spans="2:5" ht="17.25" customHeight="1">
      <c r="B46" s="15" t="s">
        <v>80</v>
      </c>
      <c r="C46" s="16" t="s">
        <v>81</v>
      </c>
      <c r="D46" s="12" t="s">
        <v>82</v>
      </c>
      <c r="E46" s="25">
        <v>0</v>
      </c>
    </row>
    <row r="47" spans="2:5" ht="25.5">
      <c r="B47" s="15" t="s">
        <v>83</v>
      </c>
      <c r="C47" s="16" t="s">
        <v>84</v>
      </c>
      <c r="D47" s="12" t="s">
        <v>85</v>
      </c>
      <c r="E47" s="22">
        <v>8.5</v>
      </c>
    </row>
    <row r="48" spans="2:6" ht="31.5" customHeight="1">
      <c r="B48" s="15" t="s">
        <v>86</v>
      </c>
      <c r="C48" s="16" t="s">
        <v>87</v>
      </c>
      <c r="D48" s="31" t="s">
        <v>21</v>
      </c>
      <c r="E48" s="22">
        <v>0.4696</v>
      </c>
      <c r="F48" s="32"/>
    </row>
    <row r="49" spans="2:5" ht="25.5">
      <c r="B49" s="15" t="s">
        <v>88</v>
      </c>
      <c r="C49" s="16" t="s">
        <v>89</v>
      </c>
      <c r="D49" s="12" t="s">
        <v>82</v>
      </c>
      <c r="E49" s="22">
        <v>6.0663483353243945</v>
      </c>
    </row>
    <row r="50" spans="2:5" ht="17.25" customHeight="1">
      <c r="B50" s="15" t="s">
        <v>90</v>
      </c>
      <c r="C50" s="23" t="s">
        <v>91</v>
      </c>
      <c r="D50" s="12" t="s">
        <v>82</v>
      </c>
      <c r="E50" s="25">
        <v>0</v>
      </c>
    </row>
    <row r="51" spans="2:5" ht="38.25">
      <c r="B51" s="15" t="s">
        <v>92</v>
      </c>
      <c r="C51" s="16" t="s">
        <v>93</v>
      </c>
      <c r="D51" s="12" t="s">
        <v>82</v>
      </c>
      <c r="E51" s="22">
        <v>72.88</v>
      </c>
    </row>
    <row r="52" spans="2:5" ht="46.5" customHeight="1">
      <c r="B52" s="15" t="s">
        <v>94</v>
      </c>
      <c r="C52" s="16" t="s">
        <v>95</v>
      </c>
      <c r="D52" s="12" t="s">
        <v>50</v>
      </c>
      <c r="E52" s="33" t="s">
        <v>96</v>
      </c>
    </row>
  </sheetData>
  <sheetProtection/>
  <mergeCells count="3">
    <mergeCell ref="B4:E4"/>
    <mergeCell ref="B2:E2"/>
    <mergeCell ref="B3:E3"/>
  </mergeCells>
  <hyperlinks>
    <hyperlink ref="E39" r:id="rId1" display="http://www.tgc-2.ru/investors/disclosure/statements/"/>
  </hyperlinks>
  <printOptions/>
  <pageMargins left="0.7" right="0.7" top="0.75" bottom="0.75" header="0.3" footer="0.3"/>
  <pageSetup horizontalDpi="180" verticalDpi="18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2016-04-29T11:50:58Z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